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54D44308-1E52-4085-AEA1-2BD1E12017D3}" xr6:coauthVersionLast="47" xr6:coauthVersionMax="47" xr10:uidLastSave="{00000000-0000-0000-0000-000000000000}"/>
  <bookViews>
    <workbookView xWindow="-110" yWindow="-110" windowWidth="19420" windowHeight="10300" firstSheet="1" activeTab="4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 " sheetId="44" r:id="rId5"/>
  </sheets>
  <definedNames>
    <definedName name="_xlnm._FilterDatabase" localSheetId="2" hidden="1">Teams!$B$1:$B$5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/>
  <c r="I15" i="41"/>
  <c r="K15" i="41"/>
  <c r="M15" i="4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<sst xmlns="http://schemas.openxmlformats.org/spreadsheetml/2006/main" count="1707" uniqueCount="738">
  <si>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</si>
  <si>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</si>
  <si>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</si>
  <si>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</si>
  <si>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</si>
  <si>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</si>
  <si>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</si>
  <si>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</si>
  <si>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</si>
  <si>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</si>
  <si>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</si>
  <si>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</si>
  <si>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</si>
  <si>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</si>
  <si>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</si>
  <si>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</si>
  <si>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</si>
  <si>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</si>
  <si>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</si>
  <si>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</si>
  <si>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</si>
  <si>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</si>
  <si>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</si>
  <si>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</si>
  <si>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</si>
  <si>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</si>
  <si>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</si>
  <si>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</si>
  <si>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</si>
  <si>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</si>
  <si>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</si>
  <si>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</si>
  <si>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</si>
  <si>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</si>
  <si>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</si>
  <si>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</si>
  <si>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</si>
  <si>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</si>
  <si>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</si>
  <si>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</si>
  <si>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</si>
  <si>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</si>
  <si>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</si>
  <si>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</si>
  <si>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</si>
  <si>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</si>
  <si>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</si>
  <si>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</si>
  <si>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</si>
  <si>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</si>
  <si>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</si>
  <si>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</si>
  <si>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</si>
  <si>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</si>
  <si>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</si>
  <si>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</si>
  <si>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</si>
  <si>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</si>
  <si>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</si>
  <si>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</si>
  <si>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</si>
  <si>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</si>
  <si>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</si>
  <si>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</si>
  <si>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</si>
  <si>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</si>
  <si>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</si>
  <si>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</si>
  <si>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</si>
  <si>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</si>
  <si>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</si>
  <si>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</si>
  <si>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</si>
  <si>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</si>
  <si>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</si>
  <si>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</si>
  <si>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</si>
  <si>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</si>
  <si>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</si>
  <si>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</si>
  <si>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</si>
  <si>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</si>
  <si>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</si>
  <si>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</si>
  <si>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</si>
  <si>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</si>
  <si>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</si>
  <si>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</si>
  <si>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</si>
  <si>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</si>
  <si>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</si>
  <si>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</si>
  <si>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</si>
  <si>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</si>
  <si>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</si>
  <si>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</si>
  <si>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</si>
  <si>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</si>
  <si>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</si>
  <si>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</si>
  <si>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</si>
  <si>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</si>
  <si>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</si>
  <si>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</si>
  <si>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</si>
  <si>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</si>
  <si>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</si>
  <si>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</si>
  <si>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</si>
  <si>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</si>
  <si>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</si>
  <si>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</si>
  <si>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</si>
  <si>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</si>
  <si>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</si>
  <si>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</si>
  <si>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</si>
  <si>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</si>
  <si>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</si>
  <si>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</si>
  <si>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</si>
  <si>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</si>
  <si>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</si>
  <si>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</si>
  <si>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</si>
  <si>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</si>
  <si>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</si>
  <si>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</si>
  <si>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</si>
  <si>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</si>
  <si>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</si>
  <si>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</si>
  <si>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</si>
  <si>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</si>
  <si>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</si>
  <si>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</si>
  <si>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</si>
  <si>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</si>
  <si>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</si>
  <si>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</si>
  <si>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</si>
  <si>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</si>
  <si>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</si>
  <si>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</si>
  <si>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</si>
  <si>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</si>
  <si>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</si>
  <si>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</si>
  <si>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</si>
  <si>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</si>
  <si>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</si>
  <si>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</si>
  <si>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</si>
  <si>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</si>
  <si>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</si>
  <si>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</si>
  <si>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</si>
  <si>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</si>
  <si>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</si>
  <si>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</si>
  <si>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</si>
  <si>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</si>
  <si>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</si>
  <si>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</si>
  <si>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</si>
  <si>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</si>
  <si>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</si>
  <si>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</si>
  <si>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</si>
  <si>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</si>
  <si>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</si>
  <si>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</si>
  <si>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</si>
  <si>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</si>
  <si>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</si>
  <si>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</si>
  <si>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</si>
  <si>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</si>
  <si>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</si>
  <si>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</si>
  <si>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</si>
  <si>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</si>
  <si>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</si>
  <si>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</si>
  <si>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</si>
  <si>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</si>
  <si>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</si>
  <si>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</si>
  <si>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</si>
  <si>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</si>
  <si>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</si>
  <si>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</si>
  <si>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</si>
  <si>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</si>
  <si>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</si>
  <si>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</si>
  <si>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</si>
  <si>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</si>
  <si>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</si>
  <si>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</si>
  <si>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</si>
  <si>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</si>
  <si>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</si>
  <si>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</si>
  <si>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</si>
  <si>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</si>
  <si>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</si>
  <si>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</si>
  <si>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</si>
  <si>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</si>
  <si>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</si>
  <si>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</si>
  <si>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</si>
  <si>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</si>
  <si>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</si>
  <si>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</si>
  <si>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</si>
  <si>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</si>
  <si>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</si>
  <si>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</si>
  <si>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</si>
  <si>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</si>
  <si>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</si>
  <si>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</si>
  <si>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</si>
  <si>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</si>
  <si>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</si>
  <si>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</si>
  <si>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</si>
  <si>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</si>
  <si>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</si>
  <si>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</si>
  <si>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</si>
  <si>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</si>
  <si>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</si>
  <si>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</si>
  <si>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</si>
  <si>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</si>
  <si>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</si>
  <si>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</si>
  <si>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</si>
  <si>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</si>
  <si>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</si>
  <si>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</si>
  <si>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</si>
  <si>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</si>
  <si>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</si>
  <si>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</si>
  <si>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</si>
  <si>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</si>
  <si>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</si>
  <si>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</si>
  <si>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</si>
  <si>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</si>
  <si>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</si>
  <si>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</si>
  <si>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</si>
  <si>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</si>
  <si>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</si>
  <si>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</si>
  <si>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</si>
  <si>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</si>
  <si>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</si>
  <si>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</si>
  <si>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</si>
  <si>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</si>
  <si>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</si>
  <si>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</si>
  <si>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</si>
  <si>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</si>
  <si>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</si>
  <si>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</si>
  <si>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</si>
  <si>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</si>
  <si>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</si>
  <si>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</si>
  <si>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</si>
  <si>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</si>
  <si>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</si>
  <si>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</si>
  <si>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</si>
  <si>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</si>
  <si>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</si>
  <si>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</si>
  <si>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</si>
  <si>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</si>
  <si>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</si>
  <si>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</si>
  <si>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</si>
  <si>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</si>
  <si>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</si>
  <si>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</si>
  <si>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</si>
  <si>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</si>
  <si>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</si>
  <si>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</si>
  <si>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</si>
  <si>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</si>
  <si>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</si>
  <si>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</si>
  <si>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</si>
  <si>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</si>
  <si>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</si>
  <si>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</si>
  <si>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</si>
  <si>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</si>
  <si>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</si>
  <si>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</si>
  <si>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</si>
  <si>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</si>
  <si>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</si>
  <si>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</si>
  <si>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</si>
  <si>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</si>
  <si>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</si>
  <si>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</si>
  <si>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</si>
  <si>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</si>
  <si>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</si>
  <si>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</si>
  <si>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</si>
  <si>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</si>
  <si>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</si>
  <si>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</si>
  <si>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</si>
  <si>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</si>
  <si>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</si>
  <si>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</si>
  <si>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</si>
  <si>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</si>
  <si>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</si>
  <si>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</si>
  <si>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</si>
  <si>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</si>
  <si>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</si>
  <si>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</si>
  <si>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</si>
  <si>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</si>
  <si>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</si>
  <si>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</si>
  <si>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</si>
  <si>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</si>
  <si>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</si>
  <si>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</si>
  <si>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</si>
  <si>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</si>
  <si>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</si>
  <si>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</si>
  <si>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</si>
  <si>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</si>
  <si>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</si>
  <si>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</si>
  <si>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</si>
  <si>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</si>
  <si>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</si>
  <si>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</si>
  <si>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</si>
  <si>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</si>
  <si>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</si>
  <si>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</si>
  <si>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</si>
  <si>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</si>
  <si>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</si>
  <si>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</si>
  <si>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</si>
  <si>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</si>
  <si>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</si>
  <si>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</si>
  <si>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</si>
  <si>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</si>
  <si>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</si>
  <si>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</si>
  <si>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</si>
  <si>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</si>
  <si>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</si>
  <si>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</si>
  <si>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</si>
  <si>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</si>
  <si>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</si>
  <si>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</si>
  <si>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</si>
  <si>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</si>
  <si>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</si>
  <si>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</si>
  <si>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</si>
  <si>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</si>
  <si>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</si>
  <si>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</si>
  <si>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</si>
  <si>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</si>
  <si>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</si>
  <si>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</si>
  <si>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</si>
  <si>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</si>
  <si>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</si>
  <si>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</si>
  <si>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</si>
  <si>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</si>
  <si>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</si>
  <si>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</si>
  <si>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</si>
  <si>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</si>
  <si>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</si>
  <si>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</si>
  <si>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</si>
  <si>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</si>
  <si>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</si>
  <si>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</si>
  <si>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</si>
  <si>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</si>
  <si>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</si>
  <si>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</si>
  <si>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</si>
  <si>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</si>
  <si>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</si>
  <si>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</si>
  <si>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</si>
  <si>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</si>
  <si>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</si>
  <si>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</si>
  <si>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</si>
  <si>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</si>
  <si>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</si>
  <si>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</si>
  <si>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</si>
  <si>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</si>
  <si>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</si>
  <si>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</si>
  <si>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</si>
  <si>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</si>
  <si>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</si>
  <si>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</si>
  <si>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</si>
  <si>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</si>
  <si>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</si>
  <si>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</si>
  <si>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</si>
  <si>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</si>
  <si>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</si>
  <si>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</si>
  <si>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</si>
  <si>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</si>
  <si>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</si>
  <si>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</si>
  <si>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</si>
  <si>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</si>
  <si>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</si>
  <si>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</si>
  <si>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</si>
  <si>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</si>
  <si>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</si>
  <si>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</si>
  <si>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</si>
  <si>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</si>
  <si>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</si>
  <si>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</si>
  <si>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</si>
  <si>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</si>
  <si>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</si>
  <si>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</si>
  <si>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</si>
  <si>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</si>
  <si>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</si>
  <si>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</si>
  <si>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</si>
  <si>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</si>
  <si>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</si>
  <si>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</si>
  <si>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</si>
  <si>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</si>
  <si>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</si>
  <si>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</si>
  <si>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</si>
  <si>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</si>
  <si>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</si>
  <si>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</si>
  <si>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</si>
  <si>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</si>
  <si>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</si>
  <si>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</si>
  <si>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</si>
  <si>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</si>
  <si>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</si>
  <si>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</si>
  <si>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</si>
  <si>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</si>
  <si>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</si>
  <si>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</si>
  <si>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</si>
  <si>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</si>
  <si>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</si>
  <si>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</si>
  <si>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</si>
  <si>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</si>
  <si>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</si>
  <si>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</si>
  <si>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</si>
  <si>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</si>
  <si>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</si>
  <si>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</si>
  <si>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</si>
  <si>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</si>
  <si>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</si>
  <si>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</si>
  <si>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</si>
  <si>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</si>
  <si>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</si>
  <si>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</si>
  <si>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</si>
  <si>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</si>
  <si>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</si>
  <si>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</si>
  <si>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</si>
  <si>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</si>
  <si>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</si>
  <si>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</si>
  <si>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</si>
  <si>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</si>
  <si>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</si>
  <si>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</si>
  <si>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</si>
  <si>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</si>
  <si>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</si>
  <si>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</si>
  <si>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</si>
  <si>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</si>
  <si>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</si>
  <si>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</si>
  <si>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</si>
  <si>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</si>
  <si>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</si>
  <si>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</si>
  <si>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</si>
  <si>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</si>
  <si>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</si>
  <si>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</si>
  <si>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</si>
  <si>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</si>
  <si>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</si>
  <si>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</si>
  <si>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</si>
  <si>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</si>
  <si>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</si>
  <si>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</si>
  <si>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</si>
  <si>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</si>
  <si>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</si>
  <si>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</si>
  <si>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</si>
  <si>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</si>
  <si>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</si>
  <si>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</si>
  <si>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</si>
  <si>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</si>
  <si>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</si>
  <si>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</si>
  <si>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</si>
  <si>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</si>
  <si>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</si>
  <si>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</si>
  <si>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</si>
  <si>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</si>
  <si>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</si>
  <si>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</si>
  <si>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</si>
  <si>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</si>
  <si>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</si>
  <si>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</si>
  <si>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</si>
  <si>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</si>
  <si>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</si>
  <si>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</si>
  <si>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</si>
  <si>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</si>
  <si>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</si>
  <si>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</si>
  <si>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</si>
  <si>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</si>
  <si>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</si>
  <si>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</si>
  <si>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</si>
  <si>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</si>
  <si>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</si>
  <si>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</si>
  <si>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</si>
  <si>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</si>
  <si>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</si>
  <si>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</si>
  <si>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</si>
  <si>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</si>
  <si>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</si>
  <si>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</si>
  <si>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</si>
  <si>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</si>
  <si>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</si>
  <si>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</si>
  <si>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</si>
  <si>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</si>
  <si>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</si>
  <si>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</si>
  <si>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</si>
  <si>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</si>
  <si>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</si>
  <si>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</si>
  <si>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</si>
  <si>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</si>
  <si>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</si>
  <si>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</si>
  <si>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</si>
  <si>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</si>
  <si>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</si>
  <si>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</si>
  <si>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</si>
  <si>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</si>
  <si>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</si>
  <si>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</si>
  <si>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</si>
  <si>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</si>
  <si>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</si>
  <si>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</si>
  <si>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</si>
  <si>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</si>
  <si>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</si>
  <si>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</si>
  <si>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</si>
  <si>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</si>
  <si>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</si>
  <si>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</si>
  <si>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</si>
  <si>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</si>
  <si>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</si>
  <si>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</si>
  <si>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</si>
  <si>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</si>
  <si>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</si>
  <si>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</si>
  <si>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</si>
  <si>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</si>
  <si>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</si>
  <si>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</si>
  <si>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</si>
  <si>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</si>
  <si>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</si>
  <si>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</si>
  <si>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</si>
  <si>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</si>
  <si>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</si>
  <si>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</si>
  <si>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</si>
  <si>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</si>
  <si>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</si>
  <si>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</si>
  <si>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</si>
  <si>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</si>
  <si>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</si>
  <si>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</si>
  <si>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</si>
  <si>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</si>
  <si>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</si>
  <si>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</si>
  <si>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</si>
  <si>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</si>
  <si>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</si>
  <si>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</si>
  <si>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</si>
  <si>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</si>
  <si>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</si>
  <si>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</si>
  <si>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</si>
  <si>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</si>
  <si>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</si>
  <si>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</si>
  <si>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</si>
  <si>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</si>
  <si>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</si>
  <si>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</si>
  <si>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</si>
  <si>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</si>
  <si>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</si>
  <si>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</si>
  <si>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</si>
  <si>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</si>
  <si>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FIN</t>
  </si>
  <si>
    <t>Europe Trophy men Region B</t>
  </si>
  <si>
    <t>Ivars ŠUVALOVS</t>
  </si>
  <si>
    <t>Kaspars KRAVČUNS</t>
  </si>
  <si>
    <t>Arvis ŠAROKS</t>
  </si>
  <si>
    <t>Jānis AVDJUKEVIČS</t>
  </si>
  <si>
    <t>Dāvis AVDJUKEVIČS</t>
  </si>
  <si>
    <t>Edijs ATMATS</t>
  </si>
  <si>
    <t>Normunds DVARONS</t>
  </si>
  <si>
    <t>Aivars KĀRKLIŅŠ</t>
  </si>
  <si>
    <t>Mārtiņš KURŠINSKIS</t>
  </si>
  <si>
    <t>Uģis JANSONS</t>
  </si>
  <si>
    <t>Andris BUŠS</t>
  </si>
  <si>
    <t>Elvijs JANSONS</t>
  </si>
  <si>
    <t>LAT</t>
  </si>
  <si>
    <t>TTC Hercogs (LAT)</t>
  </si>
  <si>
    <t>Pöytätennis 75 (PT 75) (FIN)</t>
  </si>
  <si>
    <t>PT Espoo (FIN)</t>
  </si>
  <si>
    <t>TalTech Sports Club (EST)</t>
  </si>
  <si>
    <t>Miikka O'CONNOR</t>
  </si>
  <si>
    <t>Otto TENNILÄ</t>
  </si>
  <si>
    <t>Patrik RISSANEN</t>
  </si>
  <si>
    <t>Mika RÄSÄNEN</t>
  </si>
  <si>
    <t>Arttu PIHKALA</t>
  </si>
  <si>
    <t>Aleksi RÄSÄNEN</t>
  </si>
  <si>
    <t>Toni SOINE</t>
  </si>
  <si>
    <t>Jani JORMANAINEN</t>
  </si>
  <si>
    <t>Huy CHAU</t>
  </si>
  <si>
    <t>Matias OJALA</t>
  </si>
  <si>
    <t>Lauri HAKASTE</t>
  </si>
  <si>
    <t>Pauli HIETIKKO</t>
  </si>
  <si>
    <t>Vallot VAINULA</t>
  </si>
  <si>
    <t>Stanislav STROGOV</t>
  </si>
  <si>
    <t>Artjom HIISKU</t>
  </si>
  <si>
    <t>Märt KURVET</t>
  </si>
  <si>
    <t>Dmitri RAKEL</t>
  </si>
  <si>
    <t>Andrus HIIEMÄE</t>
  </si>
  <si>
    <t>Arturs REINHOLDS</t>
  </si>
  <si>
    <t>Samuli SOINE</t>
  </si>
  <si>
    <t>EST</t>
  </si>
  <si>
    <t>Region B</t>
  </si>
  <si>
    <t xml:space="preserve">Score </t>
  </si>
  <si>
    <t xml:space="preserve">Points </t>
  </si>
  <si>
    <t xml:space="preserve">Ranking </t>
  </si>
  <si>
    <t>R1</t>
  </si>
  <si>
    <t>Pöytätennis 75 (FIN)</t>
  </si>
  <si>
    <t>R2</t>
  </si>
  <si>
    <t>TalTech Sports Club (EST) (host)</t>
  </si>
  <si>
    <t>R3</t>
  </si>
  <si>
    <t>Europe Trophy Men 2021-2022</t>
  </si>
  <si>
    <t>REGION B</t>
  </si>
  <si>
    <t>v</t>
  </si>
  <si>
    <t>Saturday 23.4.2022  14:30</t>
  </si>
  <si>
    <t>Saturday 23.4.2022   14:30</t>
  </si>
  <si>
    <t>Saturday 23.4.2022  19:00</t>
  </si>
  <si>
    <t>Sunday 24.4.2022 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</si>
</sst>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164" fontId="15" fillId="0" borderId="0"/>
    <xf numFmtId="0" fontId="2" fillId="0" borderId="0"/>
  </cellStyleXfs>
  <cellXfs count="161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6" fillId="2" borderId="1" xfId="0" applyFont="1" applyFill="1" applyBorder="1"/>
    <xf numFmtId="0" fontId="0" fillId="0" borderId="1" xfId="0" applyFont="1" applyBorder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7" fillId="0" borderId="3" xfId="0" applyFont="1" applyBorder="1"/>
    <xf numFmtId="0" fontId="5" fillId="0" borderId="2" xfId="0" applyFont="1" applyBorder="1"/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0" xfId="0" applyFont="1" applyBorder="1"/>
    <xf numFmtId="0" fontId="6" fillId="3" borderId="10" xfId="0" applyFont="1" applyFill="1" applyBorder="1" applyAlignment="1">
      <alignment horizontal="center"/>
    </xf>
    <xf numFmtId="0" fontId="13" fillId="0" borderId="8" xfId="0" applyFont="1" applyBorder="1"/>
    <xf numFmtId="0" fontId="6" fillId="3" borderId="12" xfId="0" applyFont="1" applyFill="1" applyBorder="1" applyAlignment="1">
      <alignment horizontal="center"/>
    </xf>
    <xf numFmtId="0" fontId="6" fillId="0" borderId="10" xfId="0" applyFont="1" applyBorder="1" applyAlignment="1"/>
    <xf numFmtId="0" fontId="3" fillId="0" borderId="1" xfId="0" applyFont="1" applyBorder="1" applyAlignment="1"/>
    <xf numFmtId="0" fontId="6" fillId="3" borderId="1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/>
    <xf numFmtId="0" fontId="19" fillId="0" borderId="0" xfId="0" applyFont="1"/>
    <xf numFmtId="0" fontId="19" fillId="0" borderId="1" xfId="0" applyFont="1" applyBorder="1"/>
    <xf numFmtId="0" fontId="20" fillId="0" borderId="1" xfId="0" applyFont="1" applyBorder="1"/>
    <xf numFmtId="0" fontId="21" fillId="0" borderId="0" xfId="0" applyFont="1"/>
    <xf numFmtId="0" fontId="22" fillId="0" borderId="0" xfId="0" applyFont="1" applyAlignment="1">
      <alignment horizontal="left" vertical="center" wrapText="1"/>
    </xf>
    <xf numFmtId="0" fontId="0" fillId="0" borderId="44" xfId="0" applyFont="1" applyFill="1" applyBorder="1"/>
    <xf numFmtId="0" fontId="23" fillId="0" borderId="0" xfId="0" applyFont="1"/>
    <xf numFmtId="0" fontId="24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 applyProtection="1">
      <alignment horizontal="left" vertical="center"/>
      <protection locked="0"/>
    </xf>
    <xf numFmtId="0" fontId="22" fillId="4" borderId="45" xfId="0" applyFont="1" applyFill="1" applyBorder="1" applyAlignment="1">
      <alignment horizontal="left" vertical="center" wrapText="1"/>
    </xf>
    <xf numFmtId="0" fontId="2" fillId="0" borderId="0" xfId="2"/>
    <xf numFmtId="0" fontId="2" fillId="0" borderId="0" xfId="2" applyAlignment="1">
      <alignment horizontal="center"/>
    </xf>
    <xf numFmtId="0" fontId="28" fillId="0" borderId="1" xfId="2" applyFont="1" applyBorder="1"/>
    <xf numFmtId="49" fontId="2" fillId="0" borderId="1" xfId="2" applyNumberFormat="1" applyBorder="1"/>
    <xf numFmtId="0" fontId="2" fillId="0" borderId="1" xfId="2" applyBorder="1"/>
    <xf numFmtId="0" fontId="2" fillId="0" borderId="1" xfId="2" quotePrefix="1" applyBorder="1"/>
    <xf numFmtId="20" fontId="2" fillId="0" borderId="1" xfId="2" quotePrefix="1" applyNumberFormat="1" applyBorder="1"/>
    <xf numFmtId="20" fontId="2" fillId="0" borderId="1" xfId="2" applyNumberFormat="1" applyBorder="1"/>
    <xf numFmtId="0" fontId="28" fillId="0" borderId="0" xfId="2" applyFont="1"/>
    <xf numFmtId="0" fontId="2" fillId="0" borderId="0" xfId="2" quotePrefix="1"/>
    <xf numFmtId="20" fontId="2" fillId="0" borderId="0" xfId="2" quotePrefix="1" applyNumberFormat="1"/>
    <xf numFmtId="0" fontId="1" fillId="0" borderId="0" xfId="2" applyFont="1" applyAlignment="1">
      <alignment horizontal="center"/>
    </xf>
    <xf numFmtId="0" fontId="0" fillId="0" borderId="1" xfId="0" applyBorder="1"/>
    <xf numFmtId="49" fontId="27" fillId="0" borderId="1" xfId="2" applyNumberFormat="1" applyFont="1" applyBorder="1"/>
    <xf numFmtId="0" fontId="27" fillId="0" borderId="0" xfId="2" applyFont="1" applyBorder="1" applyAlignment="1">
      <alignment wrapText="1"/>
    </xf>
    <xf numFmtId="49" fontId="2" fillId="0" borderId="0" xfId="2" applyNumberFormat="1" applyBorder="1"/>
    <xf numFmtId="0" fontId="2" fillId="0" borderId="0" xfId="2" applyBorder="1"/>
    <xf numFmtId="0" fontId="28" fillId="0" borderId="0" xfId="2" applyFont="1" applyBorder="1"/>
    <xf numFmtId="0" fontId="2" fillId="0" borderId="0" xfId="2" applyBorder="1" applyAlignment="1">
      <alignment horizontal="right"/>
    </xf>
    <xf numFmtId="0" fontId="2" fillId="0" borderId="0" xfId="2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2" applyAlignment="1">
      <alignment horizontal="right"/>
    </xf>
    <xf numFmtId="0" fontId="28" fillId="0" borderId="1" xfId="0" applyFont="1" applyBorder="1"/>
  </cellXfs>
  <cellStyles count="3">
    <cellStyle name="Excel Built-in Normal" xfId="1" xr:uid="{00000000-0005-0000-0000-000000000000}"/>
    <cellStyle name="Standard" xfId="0" builtinId="0"/>
    <cellStyle name="Standard 2" xfId="2" xr:uid="{8A66852F-DF0D-45EE-8025-943E45397EF3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0</xdr:colOff>
      <xdr:row>4</xdr:row>
      <xdr:rowOff>57728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2EEB503-4C09-4835-8E1B-5EAC824C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64747" cy="827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65" totalsRowShown="0" headerRowDxfId="6" dataDxfId="5">
  <autoFilter ref="A1:E65" xr:uid="{00000000-0009-0000-0100-000001000000}"/>
  <sortState xmlns:xlrd2="http://schemas.microsoft.com/office/spreadsheetml/2017/richdata2" ref="A2:E67">
    <sortCondition ref="D1:D67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zoomScale="99" zoomScaleNormal="100" zoomScalePageLayoutView="99" workbookViewId="0">
      <selection activeCell="Q8" sqref="Q8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 t="s">
        <v>683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55" t="s">
        <v>651</v>
      </c>
      <c r="D5" s="155"/>
      <c r="E5" s="155"/>
      <c r="F5" s="155"/>
      <c r="G5" s="155"/>
      <c r="H5" s="155"/>
      <c r="I5" s="155"/>
      <c r="J5" s="155"/>
      <c r="K5" s="155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35" t="s">
        <v>652</v>
      </c>
      <c r="B8" s="135"/>
      <c r="C8" s="15" t="s">
        <v>632</v>
      </c>
      <c r="D8" s="119" t="s">
        <v>678</v>
      </c>
      <c r="E8" s="120"/>
      <c r="F8" s="121"/>
      <c r="G8" s="119" t="s">
        <v>653</v>
      </c>
      <c r="H8" s="120"/>
      <c r="I8" s="120"/>
      <c r="J8" s="121"/>
      <c r="K8" s="135" t="s">
        <v>681</v>
      </c>
      <c r="L8" s="135"/>
      <c r="M8" s="135"/>
      <c r="N8" s="135"/>
      <c r="O8" s="135"/>
      <c r="P8" s="4"/>
      <c r="Q8" s="4"/>
      <c r="R8" s="4"/>
      <c r="S8" s="4"/>
      <c r="T8" s="4"/>
      <c r="U8" s="4"/>
    </row>
    <row r="9" spans="1:21" ht="18.5">
      <c r="A9" s="135"/>
      <c r="B9" s="135"/>
      <c r="C9" s="15"/>
      <c r="D9" s="119"/>
      <c r="E9" s="120"/>
      <c r="F9" s="121"/>
      <c r="G9" s="119"/>
      <c r="H9" s="120"/>
      <c r="I9" s="120"/>
      <c r="J9" s="121"/>
      <c r="K9" s="135"/>
      <c r="L9" s="135"/>
      <c r="M9" s="135"/>
      <c r="N9" s="135"/>
      <c r="O9" s="135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82" t="s">
        <v>654</v>
      </c>
      <c r="C11" s="83"/>
      <c r="D11" s="1"/>
      <c r="E11" s="82" t="s">
        <v>656</v>
      </c>
      <c r="F11" s="86"/>
      <c r="G11" s="86"/>
      <c r="H11" s="86"/>
      <c r="I11" s="86"/>
      <c r="J11" s="86"/>
      <c r="K11" s="86"/>
      <c r="L11" s="86"/>
      <c r="M11" s="86"/>
      <c r="N11" s="86"/>
      <c r="O11" s="83"/>
      <c r="P11" s="4"/>
      <c r="Q11" s="4"/>
      <c r="R11" s="4"/>
      <c r="S11" s="4"/>
      <c r="T11" s="4"/>
      <c r="U11" s="4"/>
    </row>
    <row r="12" spans="1:21" ht="19" thickBot="1">
      <c r="A12" s="36"/>
      <c r="B12" s="130" t="e">
        <f>VLOOKUP(A12,Teams!$A$2:$B$5,2,FALSE)</f>
        <v>#N/A</v>
      </c>
      <c r="C12" s="131"/>
      <c r="D12" s="1" t="s">
        <v>655</v>
      </c>
      <c r="E12" s="136" t="e">
        <f>VLOOKUP(P12,Teams!$A$2:$B$5,2,FALSE)</f>
        <v>#N/A</v>
      </c>
      <c r="F12" s="137"/>
      <c r="G12" s="137"/>
      <c r="H12" s="137"/>
      <c r="I12" s="138"/>
      <c r="J12" s="138"/>
      <c r="K12" s="138"/>
      <c r="L12" s="138"/>
      <c r="M12" s="138"/>
      <c r="N12" s="138"/>
      <c r="O12" s="131"/>
      <c r="P12" s="38"/>
      <c r="Q12" s="4"/>
      <c r="R12" s="4"/>
      <c r="S12" s="4"/>
      <c r="T12" s="4"/>
      <c r="U12" s="4"/>
    </row>
    <row r="13" spans="1:21" ht="29.5" thickBot="1">
      <c r="A13" s="45"/>
      <c r="B13" s="47" t="s">
        <v>679</v>
      </c>
      <c r="C13" s="46"/>
      <c r="D13" s="1"/>
      <c r="E13" s="139" t="s">
        <v>679</v>
      </c>
      <c r="F13" s="140"/>
      <c r="G13" s="140"/>
      <c r="H13" s="140"/>
      <c r="I13" s="141"/>
      <c r="J13" s="142"/>
      <c r="K13" s="142"/>
      <c r="L13" s="142"/>
      <c r="M13" s="142"/>
      <c r="N13" s="142"/>
      <c r="O13" s="143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44" t="s">
        <v>633</v>
      </c>
      <c r="F14" s="145"/>
      <c r="G14" s="146"/>
      <c r="H14" s="146"/>
      <c r="I14" s="146"/>
      <c r="J14" s="146"/>
      <c r="K14" s="146"/>
      <c r="L14" s="147"/>
      <c r="M14" s="148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VLOOKUP(B15,Participants!$A$1:$E$65,3,FALSE)&amp;VLOOKUP(B15,Participants!$A$1:$E$65,2,FALSE)</f>
        <v>Huy CHAU</v>
      </c>
      <c r="D15" s="12">
        <v>50</v>
      </c>
      <c r="E15" s="115" t="e">
        <f>VLOOKUP(D15,Participants!$A$1:$E$65,3,FALSE)&amp;VLOOKUP(D15,Participants!$A$1:$E$65,2,FALSE)</f>
        <v>#N/A</v>
      </c>
      <c r="F15" s="115"/>
      <c r="G15" s="115" t="e">
        <f>VLOOKUP(E15,Participants!$A$1:$E$65,3,FALSE)&amp;VLOOKUP(E15,Participants!$A$1:$E$65,2,FALSE)</f>
        <v>#N/A</v>
      </c>
      <c r="H15" s="115"/>
      <c r="I15" s="115" t="e">
        <f>VLOOKUP(G15,Participants!$A$1:$E$65,3,FALSE)&amp;VLOOKUP(G15,Participants!$A$1:$E$65,2,FALSE)</f>
        <v>#N/A</v>
      </c>
      <c r="J15" s="115"/>
      <c r="K15" s="115" t="e">
        <f>VLOOKUP(I15,Participants!$A$1:$E$65,3,FALSE)&amp;VLOOKUP(I15,Participants!$A$1:$E$65,2,FALSE)</f>
        <v>#N/A</v>
      </c>
      <c r="L15" s="115"/>
      <c r="M15" s="115" t="e">
        <f>VLOOKUP(K15,Participants!$A$1:$E$65,3,FALSE)&amp;VLOOKUP(K15,Participants!$A$1:$E$65,2,FALSE)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49"/>
      <c r="F16" s="149"/>
      <c r="G16" s="149"/>
      <c r="H16" s="149"/>
      <c r="I16" s="149"/>
      <c r="J16" s="149"/>
      <c r="K16" s="149"/>
      <c r="L16" s="149"/>
      <c r="M16" s="149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50" t="s">
        <v>634</v>
      </c>
      <c r="F17" s="151"/>
      <c r="G17" s="152"/>
      <c r="H17" s="152"/>
      <c r="I17" s="152"/>
      <c r="J17" s="152"/>
      <c r="K17" s="152"/>
      <c r="L17" s="153"/>
      <c r="M17" s="154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87"/>
      <c r="F18" s="132"/>
      <c r="G18" s="132"/>
      <c r="H18" s="133"/>
      <c r="I18" s="133"/>
      <c r="J18" s="133"/>
      <c r="K18" s="133"/>
      <c r="L18" s="133"/>
      <c r="M18" s="134"/>
      <c r="N18" s="13"/>
      <c r="O18" s="13"/>
      <c r="P18" s="4"/>
      <c r="Q18" s="4"/>
      <c r="R18" s="4"/>
      <c r="S18" s="4"/>
      <c r="T18" s="4"/>
      <c r="U18" s="4"/>
    </row>
    <row r="19" spans="1:21" ht="18.5">
      <c r="A19" s="40" t="s">
        <v>661</v>
      </c>
      <c r="B19" s="12" t="s">
        <v>674</v>
      </c>
      <c r="C19" s="39" t="str">
        <f>VLOOKUP(B19,Participants!$A$1:$E$65,3,FALSE)&amp;VLOOKUP(B19,Participants!$A$1:$E$65,2,FALSE)</f>
        <v/>
      </c>
      <c r="D19" s="116" t="s">
        <v>669</v>
      </c>
      <c r="E19" s="117"/>
      <c r="F19" s="118"/>
      <c r="G19" s="11" t="s">
        <v>676</v>
      </c>
      <c r="H19" s="109" t="str">
        <f>VLOOKUP(G19,Participants!$A$1:$E$65,3,FALSE)&amp;VLOOKUP(G19,Participants!$A$1:$E$65,2,FALSE)</f>
        <v/>
      </c>
      <c r="I19" s="110"/>
      <c r="J19" s="110"/>
      <c r="K19" s="110"/>
      <c r="L19" s="110"/>
      <c r="M19" s="110"/>
      <c r="N19" s="110"/>
      <c r="O19" s="111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4" t="s">
        <v>657</v>
      </c>
      <c r="D21" s="42"/>
      <c r="E21" s="112" t="s">
        <v>658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4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/>
      <c r="C22" s="10" t="e">
        <f>VLOOKUP(B22,Participants!$A$1:$E$65,3,FALSE)&amp;VLOOKUP(B22,Participants!$A$1:$E$65,2,FALSE)</f>
        <v>#N/A</v>
      </c>
      <c r="D22" s="41"/>
      <c r="E22" s="115" t="e">
        <f>VLOOKUP(D22,Participants!$A$1:$E$65,3,FALSE)&amp;VLOOKUP(D22,Participants!$A$1:$E$65,2,FALSE)</f>
        <v>#N/A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/>
      <c r="C23" s="9" t="e">
        <f>VLOOKUP(B23,Participants!$A$1:$E$65,3,FALSE)&amp;VLOOKUP(B23,Participants!$A$1:$E$65,2,FALSE)</f>
        <v>#N/A</v>
      </c>
      <c r="D23" s="36"/>
      <c r="E23" s="89" t="e">
        <f>VLOOKUP(D23,Participants!$A$1:$E$65,3,FALSE)&amp;VLOOKUP(D23,Participants!$A$1:$E$65,2,FALSE)</f>
        <v>#N/A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VLOOKUP(B24,Participants!$A$1:$E$65,3,FALSE)&amp;VLOOKUP(B24,Participants!$A$1:$E$65,2,FALSE)</f>
        <v>#N/A</v>
      </c>
      <c r="D24" s="36"/>
      <c r="E24" s="89" t="e">
        <f>VLOOKUP(D24,Participants!$A$1:$E$65,3,FALSE)&amp;VLOOKUP(D24,Participants!$A$1:$E$65,2,FALSE)</f>
        <v>#N/A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VLOOKUP(B25,Participants!$A$1:$E$65,3,FALSE)&amp;VLOOKUP(B25,Participants!$A$1:$E$65,2,FALSE)</f>
        <v>#N/A</v>
      </c>
      <c r="D25" s="36"/>
      <c r="E25" s="89" t="e">
        <f>VLOOKUP(D25,Participants!$A$1:$E$65,3,FALSE)&amp;VLOOKUP(D25,Participants!$A$1:$E$65,2,FALSE)</f>
        <v>#N/A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82" t="s">
        <v>646</v>
      </c>
      <c r="C27" s="86"/>
      <c r="D27" s="86"/>
      <c r="E27" s="125" t="s">
        <v>660</v>
      </c>
      <c r="F27" s="127"/>
      <c r="G27" s="127"/>
      <c r="H27" s="127"/>
      <c r="I27" s="127"/>
      <c r="J27" s="127"/>
      <c r="K27" s="127"/>
      <c r="L27" s="127"/>
      <c r="M27" s="127"/>
      <c r="N27" s="126"/>
      <c r="O27" s="125" t="s">
        <v>650</v>
      </c>
      <c r="P27" s="126"/>
      <c r="Q27" s="4"/>
      <c r="R27" s="4"/>
      <c r="S27" s="4"/>
      <c r="T27" s="4"/>
      <c r="U27" s="4"/>
    </row>
    <row r="28" spans="1:21" ht="14" customHeight="1" thickBot="1">
      <c r="A28" s="21"/>
      <c r="B28" s="82"/>
      <c r="C28" s="86"/>
      <c r="D28" s="83"/>
      <c r="E28" s="125">
        <v>1</v>
      </c>
      <c r="F28" s="126"/>
      <c r="G28" s="125">
        <v>2</v>
      </c>
      <c r="H28" s="126"/>
      <c r="I28" s="125">
        <v>3</v>
      </c>
      <c r="J28" s="126"/>
      <c r="K28" s="125">
        <v>4</v>
      </c>
      <c r="L28" s="126"/>
      <c r="M28" s="125">
        <v>5</v>
      </c>
      <c r="N28" s="126"/>
      <c r="O28" s="125"/>
      <c r="P28" s="126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28" t="e">
        <f>VLOOKUP(B22,Participants!$A$1:$E$65,2,FALSE)&amp;" vs. "&amp;VLOOKUP(D23,Participants!$A$1:$E$65,2,FALSE)</f>
        <v>#N/A</v>
      </c>
      <c r="C29" s="129"/>
      <c r="D29" s="129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22" t="e">
        <f>VLOOKUP(B23,Participants!$A$1:$E$65,2,FALSE)&amp;" vs. "&amp;VLOOKUP(D22,Participants!$A$1:$E$65,2,FALSE)</f>
        <v>#N/A</v>
      </c>
      <c r="C30" s="123"/>
      <c r="D30" s="124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119" t="e">
        <f>VLOOKUP(B24,Participants!$A$1:$E$65,2,FALSE)&amp;" vs. "&amp;VLOOKUP(D24,Participants!$A$1:$E$65,2,FALSE)</f>
        <v>#N/A</v>
      </c>
      <c r="C31" s="120"/>
      <c r="D31" s="121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22" t="e">
        <f>VLOOKUP(B22,Participants!$A$1:$E$65,2,FALSE)&amp;" vs. "&amp;VLOOKUP(D22,Participants!$A$1:$E$65,2,FALSE)</f>
        <v>#N/A</v>
      </c>
      <c r="C32" s="123"/>
      <c r="D32" s="124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22" t="e">
        <f>VLOOKUP(B23,Participants!$A$1:$E$65,2,FALSE)&amp;" vs. "&amp;VLOOKUP(D23,Participants!$A$1:$E$65,2,FALSE)</f>
        <v>#N/A</v>
      </c>
      <c r="C33" s="123"/>
      <c r="D33" s="124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82" t="s">
        <v>644</v>
      </c>
      <c r="B35" s="83"/>
      <c r="C35" s="37" t="str">
        <f>Teams!B5</f>
        <v>TalTech Sports Club (EST)</v>
      </c>
      <c r="D35" s="82" t="s">
        <v>646</v>
      </c>
      <c r="E35" s="86"/>
      <c r="F35" s="83"/>
      <c r="G35" s="82" t="s">
        <v>650</v>
      </c>
      <c r="H35" s="86"/>
      <c r="I35" s="86"/>
      <c r="J35" s="83"/>
      <c r="K35" s="106" t="s">
        <v>645</v>
      </c>
      <c r="L35" s="107"/>
      <c r="M35" s="107"/>
      <c r="N35" s="107"/>
      <c r="O35" s="107"/>
      <c r="P35" s="108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3"/>
      <c r="E36" s="87"/>
      <c r="F36" s="88"/>
      <c r="G36" s="87">
        <f>SUM(O29:O33)</f>
        <v>0</v>
      </c>
      <c r="H36" s="88"/>
      <c r="I36" s="87">
        <f>SUM(P29:P33)</f>
        <v>0</v>
      </c>
      <c r="J36" s="88"/>
      <c r="K36" s="156">
        <f>SUM(E29:E33,G29:G33,I29:I33,K29:K33,M29:M33)</f>
        <v>0</v>
      </c>
      <c r="L36" s="157"/>
      <c r="M36" s="157"/>
      <c r="N36" s="157">
        <f>SUM(F29:F33,H29:H33,J29:J33,L29:L33,N29:N33)</f>
        <v>0</v>
      </c>
      <c r="O36" s="157"/>
      <c r="P36" s="158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115" t="s">
        <v>671</v>
      </c>
      <c r="F37" s="115"/>
      <c r="G37" s="115" t="s">
        <v>670</v>
      </c>
      <c r="H37" s="115"/>
      <c r="I37" s="115" t="s">
        <v>671</v>
      </c>
      <c r="J37" s="115"/>
      <c r="K37" s="115" t="s">
        <v>670</v>
      </c>
      <c r="L37" s="115"/>
      <c r="M37" s="115"/>
      <c r="N37" s="115" t="s">
        <v>671</v>
      </c>
      <c r="O37" s="115"/>
      <c r="P37" s="115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89" t="s">
        <v>664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4"/>
      <c r="R43" s="4"/>
      <c r="S43" s="4"/>
      <c r="T43" s="4"/>
      <c r="U43" s="4"/>
    </row>
    <row r="44" spans="1:21" ht="19" thickBot="1">
      <c r="A44" s="82" t="s">
        <v>665</v>
      </c>
      <c r="B44" s="83"/>
      <c r="C44" s="22" t="s">
        <v>649</v>
      </c>
      <c r="D44" s="91" t="s">
        <v>647</v>
      </c>
      <c r="E44" s="92"/>
      <c r="F44" s="92"/>
      <c r="G44" s="92"/>
      <c r="H44" s="93"/>
      <c r="I44" s="91" t="s">
        <v>648</v>
      </c>
      <c r="J44" s="92"/>
      <c r="K44" s="92"/>
      <c r="L44" s="92"/>
      <c r="M44" s="92"/>
      <c r="N44" s="92"/>
      <c r="O44" s="92"/>
      <c r="P44" s="93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84"/>
      <c r="D45" s="94"/>
      <c r="E45" s="95"/>
      <c r="F45" s="95"/>
      <c r="G45" s="95"/>
      <c r="H45" s="96"/>
      <c r="I45" s="100"/>
      <c r="J45" s="101"/>
      <c r="K45" s="101"/>
      <c r="L45" s="101"/>
      <c r="M45" s="101"/>
      <c r="N45" s="101"/>
      <c r="O45" s="101"/>
      <c r="P45" s="102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85"/>
      <c r="D46" s="97"/>
      <c r="E46" s="98"/>
      <c r="F46" s="98"/>
      <c r="G46" s="98"/>
      <c r="H46" s="99"/>
      <c r="I46" s="103"/>
      <c r="J46" s="104"/>
      <c r="K46" s="104"/>
      <c r="L46" s="104"/>
      <c r="M46" s="104"/>
      <c r="N46" s="104"/>
      <c r="O46" s="104"/>
      <c r="P46" s="105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6" sqref="A6"/>
    </sheetView>
  </sheetViews>
  <sheetFormatPr baseColWidth="10" defaultColWidth="10.90625" defaultRowHeight="12.5"/>
  <cols>
    <col min="1" max="1" width="5.1796875" bestFit="1" customWidth="1"/>
    <col min="2" max="2" width="39" customWidth="1"/>
  </cols>
  <sheetData>
    <row r="1" spans="1:2" ht="14.5">
      <c r="A1" s="6" t="s">
        <v>637</v>
      </c>
      <c r="B1" s="6" t="s">
        <v>638</v>
      </c>
    </row>
    <row r="2" spans="1:2" ht="15.5">
      <c r="A2" s="7">
        <v>1</v>
      </c>
      <c r="B2" s="61" t="s">
        <v>697</v>
      </c>
    </row>
    <row r="3" spans="1:2" ht="15.5">
      <c r="A3" s="7">
        <v>2</v>
      </c>
      <c r="B3" s="54" t="s">
        <v>698</v>
      </c>
    </row>
    <row r="4" spans="1:2" ht="15.5">
      <c r="A4" s="7">
        <v>3</v>
      </c>
      <c r="B4" s="58" t="s">
        <v>699</v>
      </c>
    </row>
    <row r="5" spans="1:2" ht="15.5">
      <c r="A5" s="7">
        <v>4</v>
      </c>
      <c r="B5" s="54" t="s">
        <v>700</v>
      </c>
    </row>
    <row r="6" spans="1:2" ht="15.5">
      <c r="A6" s="55">
        <v>6</v>
      </c>
      <c r="B6" s="58"/>
    </row>
    <row r="7" spans="1:2" ht="15.5">
      <c r="A7" s="55">
        <v>7</v>
      </c>
      <c r="B7" s="59"/>
    </row>
    <row r="8" spans="1:2" ht="15.5">
      <c r="A8" s="55">
        <v>8</v>
      </c>
      <c r="B8" s="53"/>
    </row>
  </sheetData>
  <autoFilter ref="B1:B5" xr:uid="{00000000-0009-0000-0000-000002000000}">
    <sortState xmlns:xlrd2="http://schemas.microsoft.com/office/spreadsheetml/2017/richdata2" ref="B2:B5">
      <sortCondition ref="B1:B5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topLeftCell="A26" workbookViewId="0">
      <selection activeCell="A34" sqref="A34:XFD48"/>
    </sheetView>
  </sheetViews>
  <sheetFormatPr baseColWidth="10" defaultColWidth="10.90625" defaultRowHeight="16"/>
  <cols>
    <col min="1" max="1" width="11.453125" style="5" customWidth="1"/>
    <col min="2" max="2" width="24.36328125" style="5" customWidth="1"/>
    <col min="3" max="3" width="15.90625" style="5" customWidth="1"/>
    <col min="4" max="4" width="41.5429687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50">
        <v>1</v>
      </c>
      <c r="B2" s="60" t="s">
        <v>684</v>
      </c>
      <c r="C2" s="48"/>
      <c r="D2" s="54" t="s">
        <v>697</v>
      </c>
      <c r="E2" s="57" t="s">
        <v>696</v>
      </c>
    </row>
    <row r="3" spans="1:5" ht="15.5">
      <c r="A3" s="50">
        <v>2</v>
      </c>
      <c r="B3" s="60" t="s">
        <v>685</v>
      </c>
      <c r="C3" s="48"/>
      <c r="D3" s="54" t="s">
        <v>697</v>
      </c>
      <c r="E3" s="57" t="s">
        <v>696</v>
      </c>
    </row>
    <row r="4" spans="1:5" ht="15.5">
      <c r="A4" s="50">
        <v>3</v>
      </c>
      <c r="B4" s="60" t="s">
        <v>686</v>
      </c>
      <c r="C4" s="48"/>
      <c r="D4" s="54" t="s">
        <v>697</v>
      </c>
      <c r="E4" s="57" t="s">
        <v>696</v>
      </c>
    </row>
    <row r="5" spans="1:5" ht="15.5">
      <c r="A5" s="50">
        <v>4</v>
      </c>
      <c r="B5" s="60" t="s">
        <v>687</v>
      </c>
      <c r="C5" s="48"/>
      <c r="D5" s="54" t="s">
        <v>697</v>
      </c>
      <c r="E5" s="57" t="s">
        <v>696</v>
      </c>
    </row>
    <row r="6" spans="1:5" ht="15.5">
      <c r="A6" s="48">
        <v>5</v>
      </c>
      <c r="B6" s="60" t="s">
        <v>688</v>
      </c>
      <c r="C6" s="48"/>
      <c r="D6" s="54" t="s">
        <v>697</v>
      </c>
      <c r="E6" s="57" t="s">
        <v>696</v>
      </c>
    </row>
    <row r="7" spans="1:5" ht="15.5">
      <c r="A7" s="48">
        <v>6</v>
      </c>
      <c r="B7" s="60" t="s">
        <v>689</v>
      </c>
      <c r="C7" s="48"/>
      <c r="D7" s="54" t="s">
        <v>697</v>
      </c>
      <c r="E7" s="57" t="s">
        <v>696</v>
      </c>
    </row>
    <row r="8" spans="1:5" ht="15.5">
      <c r="A8" s="48">
        <v>7</v>
      </c>
      <c r="B8" s="60" t="s">
        <v>690</v>
      </c>
      <c r="C8" s="48"/>
      <c r="D8" s="54" t="s">
        <v>697</v>
      </c>
      <c r="E8" s="57" t="s">
        <v>696</v>
      </c>
    </row>
    <row r="9" spans="1:5" ht="15.5">
      <c r="A9" s="48">
        <v>8</v>
      </c>
      <c r="B9" s="60" t="s">
        <v>691</v>
      </c>
      <c r="C9" s="48"/>
      <c r="D9" s="54" t="s">
        <v>697</v>
      </c>
      <c r="E9" s="57" t="s">
        <v>696</v>
      </c>
    </row>
    <row r="10" spans="1:5" ht="15.5">
      <c r="A10" s="48">
        <v>9</v>
      </c>
      <c r="B10" s="60" t="s">
        <v>692</v>
      </c>
      <c r="C10" s="48"/>
      <c r="D10" s="54" t="s">
        <v>697</v>
      </c>
      <c r="E10" s="57" t="s">
        <v>696</v>
      </c>
    </row>
    <row r="11" spans="1:5" ht="15.5">
      <c r="A11" s="48">
        <v>10</v>
      </c>
      <c r="B11" s="60" t="s">
        <v>693</v>
      </c>
      <c r="C11" s="48"/>
      <c r="D11" s="54" t="s">
        <v>697</v>
      </c>
      <c r="E11" s="57" t="s">
        <v>696</v>
      </c>
    </row>
    <row r="12" spans="1:5" ht="15.5">
      <c r="A12" s="48">
        <v>11</v>
      </c>
      <c r="B12" s="60" t="s">
        <v>694</v>
      </c>
      <c r="C12" s="48"/>
      <c r="D12" s="54" t="s">
        <v>697</v>
      </c>
      <c r="E12" s="57" t="s">
        <v>696</v>
      </c>
    </row>
    <row r="13" spans="1:5" ht="15.5">
      <c r="A13" s="48">
        <v>12</v>
      </c>
      <c r="B13" s="60" t="s">
        <v>695</v>
      </c>
      <c r="C13" s="48"/>
      <c r="D13" s="54" t="s">
        <v>697</v>
      </c>
      <c r="E13" s="57" t="s">
        <v>696</v>
      </c>
    </row>
    <row r="14" spans="1:5" ht="15.5">
      <c r="A14" s="48">
        <v>13</v>
      </c>
      <c r="B14" s="56" t="s">
        <v>701</v>
      </c>
      <c r="C14" s="48"/>
      <c r="D14" s="54" t="s">
        <v>698</v>
      </c>
      <c r="E14" s="56" t="s">
        <v>682</v>
      </c>
    </row>
    <row r="15" spans="1:5" ht="15.5">
      <c r="A15" s="48">
        <v>14</v>
      </c>
      <c r="B15" s="56" t="s">
        <v>702</v>
      </c>
      <c r="C15" s="48"/>
      <c r="D15" s="54" t="s">
        <v>698</v>
      </c>
      <c r="E15" s="56" t="s">
        <v>682</v>
      </c>
    </row>
    <row r="16" spans="1:5" ht="15.5">
      <c r="A16" s="48">
        <v>15</v>
      </c>
      <c r="B16" s="56" t="s">
        <v>703</v>
      </c>
      <c r="C16" s="48"/>
      <c r="D16" s="54" t="s">
        <v>698</v>
      </c>
      <c r="E16" s="56" t="s">
        <v>682</v>
      </c>
    </row>
    <row r="17" spans="1:5" ht="15.5">
      <c r="A17" s="48">
        <v>16</v>
      </c>
      <c r="B17" s="57" t="s">
        <v>704</v>
      </c>
      <c r="C17" s="48"/>
      <c r="D17" s="58" t="s">
        <v>699</v>
      </c>
      <c r="E17" s="56" t="s">
        <v>682</v>
      </c>
    </row>
    <row r="18" spans="1:5" ht="15.5">
      <c r="A18" s="48">
        <v>17</v>
      </c>
      <c r="B18" s="57" t="s">
        <v>705</v>
      </c>
      <c r="C18" s="48"/>
      <c r="D18" s="58" t="s">
        <v>699</v>
      </c>
      <c r="E18" s="56" t="s">
        <v>682</v>
      </c>
    </row>
    <row r="19" spans="1:5" ht="15.5">
      <c r="A19" s="48">
        <v>18</v>
      </c>
      <c r="B19" s="57" t="s">
        <v>706</v>
      </c>
      <c r="C19" s="48"/>
      <c r="D19" s="58" t="s">
        <v>699</v>
      </c>
      <c r="E19" s="56" t="s">
        <v>682</v>
      </c>
    </row>
    <row r="20" spans="1:5" ht="15.5">
      <c r="A20" s="48">
        <v>19</v>
      </c>
      <c r="B20" s="57" t="s">
        <v>707</v>
      </c>
      <c r="C20" s="48"/>
      <c r="D20" s="58" t="s">
        <v>699</v>
      </c>
      <c r="E20" s="56" t="s">
        <v>682</v>
      </c>
    </row>
    <row r="21" spans="1:5" ht="15.5">
      <c r="A21" s="48">
        <v>20</v>
      </c>
      <c r="B21" s="57" t="s">
        <v>708</v>
      </c>
      <c r="C21" s="48"/>
      <c r="D21" s="58" t="s">
        <v>699</v>
      </c>
      <c r="E21" s="56" t="s">
        <v>682</v>
      </c>
    </row>
    <row r="22" spans="1:5" ht="15.5">
      <c r="A22" s="48">
        <v>21</v>
      </c>
      <c r="B22" s="57" t="s">
        <v>709</v>
      </c>
      <c r="C22" s="48"/>
      <c r="D22" s="58" t="s">
        <v>699</v>
      </c>
      <c r="E22" s="56" t="s">
        <v>682</v>
      </c>
    </row>
    <row r="23" spans="1:5" ht="15.5">
      <c r="A23" s="48">
        <v>22</v>
      </c>
      <c r="B23" s="57" t="s">
        <v>710</v>
      </c>
      <c r="C23" s="48"/>
      <c r="D23" s="58" t="s">
        <v>699</v>
      </c>
      <c r="E23" s="56" t="s">
        <v>682</v>
      </c>
    </row>
    <row r="24" spans="1:5" ht="15.5">
      <c r="A24" s="48">
        <v>23</v>
      </c>
      <c r="B24" s="57" t="s">
        <v>711</v>
      </c>
      <c r="C24" s="48"/>
      <c r="D24" s="58" t="s">
        <v>699</v>
      </c>
      <c r="E24" s="56" t="s">
        <v>682</v>
      </c>
    </row>
    <row r="25" spans="1:5" ht="15.5">
      <c r="A25" s="48">
        <v>24</v>
      </c>
      <c r="B25" s="57" t="s">
        <v>712</v>
      </c>
      <c r="C25" s="48"/>
      <c r="D25" s="58" t="s">
        <v>699</v>
      </c>
      <c r="E25" s="56" t="s">
        <v>682</v>
      </c>
    </row>
    <row r="26" spans="1:5" ht="15.5">
      <c r="A26" s="48">
        <v>25</v>
      </c>
      <c r="B26" s="56" t="s">
        <v>713</v>
      </c>
      <c r="C26" s="48"/>
      <c r="D26" s="54" t="s">
        <v>700</v>
      </c>
      <c r="E26" s="56" t="s">
        <v>721</v>
      </c>
    </row>
    <row r="27" spans="1:5" ht="15.5">
      <c r="A27" s="48">
        <v>26</v>
      </c>
      <c r="B27" s="56" t="s">
        <v>714</v>
      </c>
      <c r="C27" s="48"/>
      <c r="D27" s="54" t="s">
        <v>700</v>
      </c>
      <c r="E27" s="56" t="s">
        <v>721</v>
      </c>
    </row>
    <row r="28" spans="1:5" ht="15.5">
      <c r="A28" s="48">
        <v>27</v>
      </c>
      <c r="B28" s="56" t="s">
        <v>715</v>
      </c>
      <c r="C28" s="48"/>
      <c r="D28" s="54" t="s">
        <v>700</v>
      </c>
      <c r="E28" s="56" t="s">
        <v>721</v>
      </c>
    </row>
    <row r="29" spans="1:5" ht="15.5">
      <c r="A29" s="48">
        <v>28</v>
      </c>
      <c r="B29" s="56" t="s">
        <v>716</v>
      </c>
      <c r="C29" s="48"/>
      <c r="D29" s="54" t="s">
        <v>700</v>
      </c>
      <c r="E29" s="56" t="s">
        <v>721</v>
      </c>
    </row>
    <row r="30" spans="1:5" ht="15.5">
      <c r="A30" s="48">
        <v>29</v>
      </c>
      <c r="B30" s="56" t="s">
        <v>717</v>
      </c>
      <c r="C30" s="48"/>
      <c r="D30" s="54" t="s">
        <v>700</v>
      </c>
      <c r="E30" s="56" t="s">
        <v>721</v>
      </c>
    </row>
    <row r="31" spans="1:5" ht="15.5">
      <c r="A31" s="48">
        <v>30</v>
      </c>
      <c r="B31" s="56" t="s">
        <v>718</v>
      </c>
      <c r="C31" s="48"/>
      <c r="D31" s="54" t="s">
        <v>700</v>
      </c>
      <c r="E31" s="56" t="s">
        <v>721</v>
      </c>
    </row>
    <row r="32" spans="1:5" ht="15.5">
      <c r="A32" s="48">
        <v>31</v>
      </c>
      <c r="B32" s="56" t="s">
        <v>719</v>
      </c>
      <c r="C32" s="48"/>
      <c r="D32" s="54" t="s">
        <v>700</v>
      </c>
      <c r="E32" s="56" t="s">
        <v>696</v>
      </c>
    </row>
    <row r="33" spans="1:5" ht="15.5">
      <c r="A33" s="48">
        <v>32</v>
      </c>
      <c r="B33" s="56" t="s">
        <v>720</v>
      </c>
      <c r="C33" s="48"/>
      <c r="D33" s="54" t="s">
        <v>700</v>
      </c>
      <c r="E33" s="56" t="s">
        <v>682</v>
      </c>
    </row>
    <row r="34" spans="1:5" ht="15.5">
      <c r="A34" s="51"/>
      <c r="B34" s="33"/>
      <c r="C34" s="49"/>
      <c r="D34" s="52"/>
      <c r="E34" s="33"/>
    </row>
    <row r="35" spans="1:5" ht="15.5">
      <c r="A35" s="51"/>
      <c r="B35" s="33"/>
      <c r="C35" s="49"/>
      <c r="D35" s="52"/>
      <c r="E35" s="33"/>
    </row>
    <row r="36" spans="1:5">
      <c r="A36" s="5" t="s">
        <v>672</v>
      </c>
      <c r="B36" s="33"/>
    </row>
    <row r="37" spans="1:5">
      <c r="A37" s="5" t="s">
        <v>673</v>
      </c>
      <c r="B37" s="33"/>
    </row>
    <row r="38" spans="1:5">
      <c r="A38" s="5" t="s">
        <v>674</v>
      </c>
      <c r="B38" s="33"/>
    </row>
    <row r="39" spans="1:5">
      <c r="A39" s="5" t="s">
        <v>675</v>
      </c>
      <c r="B39" s="33"/>
    </row>
    <row r="40" spans="1:5">
      <c r="A40" s="5" t="s">
        <v>676</v>
      </c>
      <c r="B40" s="33"/>
    </row>
    <row r="41" spans="1:5">
      <c r="A41" s="5" t="s">
        <v>677</v>
      </c>
      <c r="B41" s="33"/>
    </row>
  </sheetData>
  <phoneticPr fontId="14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5BEB-D156-4E87-863F-D97596B33D0E}">
  <dimension ref="A3:R13"/>
  <sheetViews>
    <sheetView tabSelected="1" zoomScale="91" zoomScaleNormal="91" workbookViewId="0">
      <selection activeCell="A13" sqref="A13:XFD13"/>
    </sheetView>
  </sheetViews>
  <sheetFormatPr baseColWidth="10" defaultColWidth="8.81640625" defaultRowHeight="14.5"/>
  <cols>
    <col min="1" max="1" width="7.36328125" style="62" bestFit="1" customWidth="1"/>
    <col min="2" max="2" width="25.453125" style="62" customWidth="1"/>
    <col min="3" max="3" width="40.36328125" style="62" customWidth="1"/>
    <col min="4" max="4" width="3.6328125" style="62" bestFit="1" customWidth="1"/>
    <col min="5" max="5" width="36.08984375" style="62" customWidth="1"/>
    <col min="6" max="6" width="24" style="62" bestFit="1" customWidth="1"/>
    <col min="7" max="7" width="7.453125" style="62" customWidth="1"/>
    <col min="8" max="8" width="8.81640625" style="62"/>
    <col min="9" max="9" width="2" style="62" bestFit="1" customWidth="1"/>
    <col min="10" max="10" width="29.54296875" style="62" bestFit="1" customWidth="1"/>
    <col min="11" max="14" width="3.6328125" style="62" bestFit="1" customWidth="1"/>
    <col min="15" max="15" width="3.6328125" style="62" customWidth="1"/>
    <col min="16" max="16384" width="8.81640625" style="62"/>
  </cols>
  <sheetData>
    <row r="3" spans="1:18">
      <c r="A3" t="s">
        <v>731</v>
      </c>
      <c r="B3"/>
      <c r="C3"/>
      <c r="D3"/>
      <c r="E3"/>
      <c r="F3"/>
      <c r="G3" s="76"/>
      <c r="J3" s="62" t="s">
        <v>722</v>
      </c>
      <c r="K3" s="63">
        <v>1</v>
      </c>
      <c r="L3" s="63">
        <v>2</v>
      </c>
      <c r="M3" s="63">
        <v>3</v>
      </c>
      <c r="N3" s="63">
        <v>4</v>
      </c>
      <c r="O3" s="63">
        <v>5</v>
      </c>
      <c r="P3" s="63" t="s">
        <v>723</v>
      </c>
      <c r="Q3" s="63" t="s">
        <v>724</v>
      </c>
      <c r="R3" s="63" t="s">
        <v>725</v>
      </c>
    </row>
    <row r="4" spans="1:18">
      <c r="A4"/>
      <c r="B4"/>
      <c r="C4"/>
      <c r="D4"/>
      <c r="E4"/>
      <c r="F4"/>
      <c r="G4" s="77"/>
      <c r="I4" s="66">
        <v>1</v>
      </c>
      <c r="J4" s="64" t="s">
        <v>727</v>
      </c>
      <c r="K4" s="66" t="s">
        <v>668</v>
      </c>
      <c r="L4" s="67"/>
      <c r="M4" s="68"/>
      <c r="N4" s="67"/>
      <c r="O4" s="67"/>
      <c r="P4" s="69"/>
      <c r="Q4" s="66"/>
      <c r="R4" s="66"/>
    </row>
    <row r="5" spans="1:18">
      <c r="A5" t="s">
        <v>722</v>
      </c>
      <c r="B5"/>
      <c r="C5"/>
      <c r="D5"/>
      <c r="E5"/>
      <c r="F5"/>
      <c r="G5" s="77"/>
      <c r="I5" s="66">
        <v>2</v>
      </c>
      <c r="J5" s="64" t="s">
        <v>699</v>
      </c>
      <c r="K5" s="67"/>
      <c r="L5" s="66" t="s">
        <v>668</v>
      </c>
      <c r="M5" s="67"/>
      <c r="N5" s="67"/>
      <c r="O5" s="67"/>
      <c r="P5" s="66"/>
      <c r="Q5" s="66"/>
      <c r="R5" s="66"/>
    </row>
    <row r="6" spans="1:18">
      <c r="A6"/>
      <c r="B6"/>
      <c r="C6"/>
      <c r="D6"/>
      <c r="E6"/>
      <c r="F6"/>
      <c r="G6" s="77"/>
      <c r="I6" s="66">
        <v>3</v>
      </c>
      <c r="J6" s="64" t="s">
        <v>697</v>
      </c>
      <c r="K6" s="68"/>
      <c r="L6" s="67"/>
      <c r="M6" s="66" t="s">
        <v>668</v>
      </c>
      <c r="N6" s="67"/>
      <c r="O6" s="67"/>
      <c r="P6" s="66"/>
      <c r="Q6" s="66"/>
      <c r="R6" s="66"/>
    </row>
    <row r="7" spans="1:18">
      <c r="A7" s="74" t="s">
        <v>726</v>
      </c>
      <c r="B7" s="74" t="s">
        <v>732</v>
      </c>
      <c r="C7" s="74" t="s">
        <v>699</v>
      </c>
      <c r="D7" s="74" t="s">
        <v>733</v>
      </c>
      <c r="E7" s="74" t="s">
        <v>727</v>
      </c>
      <c r="F7" s="160" t="s">
        <v>734</v>
      </c>
      <c r="G7" s="75" t="s">
        <v>660</v>
      </c>
      <c r="I7" s="66">
        <v>4</v>
      </c>
      <c r="J7" s="64" t="s">
        <v>729</v>
      </c>
      <c r="K7" s="66"/>
      <c r="L7" s="66"/>
      <c r="M7" s="66"/>
      <c r="N7" s="66" t="s">
        <v>668</v>
      </c>
      <c r="O7" s="66"/>
      <c r="P7" s="66"/>
      <c r="Q7" s="66"/>
      <c r="R7" s="66"/>
    </row>
    <row r="8" spans="1:18">
      <c r="A8" s="74" t="s">
        <v>726</v>
      </c>
      <c r="B8" s="74" t="s">
        <v>732</v>
      </c>
      <c r="C8" s="74" t="s">
        <v>729</v>
      </c>
      <c r="D8" s="74" t="s">
        <v>733</v>
      </c>
      <c r="E8" s="74" t="s">
        <v>697</v>
      </c>
      <c r="F8" s="160" t="s">
        <v>735</v>
      </c>
      <c r="G8" s="65"/>
      <c r="I8" s="78"/>
      <c r="J8" s="79"/>
      <c r="K8" s="78"/>
      <c r="L8" s="78"/>
      <c r="M8" s="78"/>
      <c r="N8" s="80"/>
      <c r="O8" s="81"/>
      <c r="P8" s="78"/>
      <c r="Q8" s="78"/>
      <c r="R8" s="78"/>
    </row>
    <row r="9" spans="1:18">
      <c r="A9" s="74" t="s">
        <v>728</v>
      </c>
      <c r="B9" s="74" t="s">
        <v>732</v>
      </c>
      <c r="C9" s="74" t="s">
        <v>727</v>
      </c>
      <c r="D9" s="74" t="s">
        <v>733</v>
      </c>
      <c r="E9" s="74" t="s">
        <v>697</v>
      </c>
      <c r="F9" s="160" t="s">
        <v>736</v>
      </c>
      <c r="G9" s="65"/>
    </row>
    <row r="10" spans="1:18">
      <c r="A10" s="74" t="s">
        <v>728</v>
      </c>
      <c r="B10" s="74" t="s">
        <v>732</v>
      </c>
      <c r="C10" s="74" t="s">
        <v>699</v>
      </c>
      <c r="D10" s="74" t="s">
        <v>733</v>
      </c>
      <c r="E10" s="74" t="s">
        <v>729</v>
      </c>
      <c r="F10" s="160" t="s">
        <v>736</v>
      </c>
      <c r="G10" s="65"/>
    </row>
    <row r="11" spans="1:18">
      <c r="A11" s="74" t="s">
        <v>730</v>
      </c>
      <c r="B11" s="74" t="s">
        <v>732</v>
      </c>
      <c r="C11" s="74" t="s">
        <v>729</v>
      </c>
      <c r="D11" s="74" t="s">
        <v>733</v>
      </c>
      <c r="E11" s="74" t="s">
        <v>727</v>
      </c>
      <c r="F11" s="160" t="s">
        <v>737</v>
      </c>
      <c r="G11" s="65"/>
      <c r="J11" s="70"/>
      <c r="K11" s="63"/>
      <c r="L11" s="63"/>
      <c r="M11" s="73"/>
      <c r="N11" s="63"/>
      <c r="O11" s="63"/>
      <c r="P11" s="63"/>
      <c r="Q11" s="63"/>
      <c r="R11" s="63"/>
    </row>
    <row r="12" spans="1:18">
      <c r="A12" s="74" t="s">
        <v>730</v>
      </c>
      <c r="B12" s="74" t="s">
        <v>732</v>
      </c>
      <c r="C12" s="74" t="s">
        <v>697</v>
      </c>
      <c r="D12" s="74" t="s">
        <v>733</v>
      </c>
      <c r="E12" s="74" t="s">
        <v>699</v>
      </c>
      <c r="F12" s="160" t="s">
        <v>737</v>
      </c>
      <c r="G12" s="65"/>
      <c r="L12" s="71"/>
      <c r="M12" s="72"/>
      <c r="N12" s="71"/>
      <c r="O12" s="71"/>
    </row>
    <row r="13" spans="1:18">
      <c r="A13" s="70"/>
      <c r="B13" s="70"/>
      <c r="C13" s="70"/>
      <c r="D13" s="70"/>
      <c r="E13" s="70"/>
      <c r="F13" s="70"/>
      <c r="L13" s="159"/>
      <c r="M13" s="159"/>
      <c r="N13" s="159"/>
      <c r="O13" s="159"/>
      <c r="P13" s="159"/>
    </row>
  </sheetData>
  <mergeCells count="1">
    <mergeCell ref="L13:P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 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2022-04-21T11:17:06Z</dcterms:modified>
</cp:coreProperties>
</file>