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"/>
    </mc:Choice>
  </mc:AlternateContent>
  <xr:revisionPtr revIDLastSave="0" documentId="13_ncr:1_{1CE357CB-F034-409C-935C-88B9F0B4FC26}" xr6:coauthVersionLast="47" xr6:coauthVersionMax="47" xr10:uidLastSave="{00000000-0000-0000-0000-000000000000}"/>
  <bookViews>
    <workbookView xWindow="-110" yWindow="-110" windowWidth="19420" windowHeight="10300" firstSheet="1" activeTab="4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  <sheet name="Group results" sheetId="44" r:id="rId5"/>
  </sheets>
  <definedNames>
    <definedName name="_xlnm._FilterDatabase" localSheetId="2" hidden="1">Teams!$B$1:$B$12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<sst xmlns="http://schemas.openxmlformats.org/spreadsheetml/2006/main" count="1725" uniqueCount="760">
  <si>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</si>
  <si>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</si>
  <si>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</si>
  <si>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</si>
  <si>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</si>
  <si>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</si>
  <si>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</si>
  <si>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</si>
  <si>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</si>
  <si>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</si>
  <si>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</si>
  <si>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</si>
  <si>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</si>
  <si>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</si>
  <si>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</si>
  <si>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</si>
  <si>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</si>
  <si>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</si>
  <si>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</si>
  <si>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</si>
  <si>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</si>
  <si>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</si>
  <si>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</si>
  <si>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</si>
  <si>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</si>
  <si>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</si>
  <si>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</si>
  <si>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</si>
  <si>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</si>
  <si>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</si>
  <si>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</si>
  <si>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</si>
  <si>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</si>
  <si>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</si>
  <si>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</si>
  <si>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</si>
  <si>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</si>
  <si>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</si>
  <si>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</si>
  <si>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</si>
  <si>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</si>
  <si>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</si>
  <si>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</si>
  <si>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</si>
  <si>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</si>
  <si>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</si>
  <si>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</si>
  <si>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</si>
  <si>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</si>
  <si>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</si>
  <si>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</si>
  <si>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</si>
  <si>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</si>
  <si>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</si>
  <si>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</si>
  <si>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</si>
  <si>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</si>
  <si>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</si>
  <si>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</si>
  <si>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</si>
  <si>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</si>
  <si>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</si>
  <si>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</si>
  <si>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</si>
  <si>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</si>
  <si>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</si>
  <si>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</si>
  <si>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</si>
  <si>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</si>
  <si>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</si>
  <si>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</si>
  <si>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</si>
  <si>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</si>
  <si>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</si>
  <si>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</si>
  <si>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</si>
  <si>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</si>
  <si>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</si>
  <si>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</si>
  <si>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</si>
  <si>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</si>
  <si>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</si>
  <si>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</si>
  <si>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</si>
  <si>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</si>
  <si>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</si>
  <si>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</si>
  <si>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</si>
  <si>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</si>
  <si>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</si>
  <si>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</si>
  <si>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</si>
  <si>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</si>
  <si>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</si>
  <si>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</si>
  <si>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</si>
  <si>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</si>
  <si>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</si>
  <si>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</si>
  <si>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</si>
  <si>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</si>
  <si>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</si>
  <si>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</si>
  <si>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</si>
  <si>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</si>
  <si>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</si>
  <si>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</si>
  <si>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</si>
  <si>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</si>
  <si>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</si>
  <si>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</si>
  <si>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</si>
  <si>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</si>
  <si>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</si>
  <si>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</si>
  <si>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</si>
  <si>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</si>
  <si>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</si>
  <si>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</si>
  <si>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</si>
  <si>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</si>
  <si>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</si>
  <si>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</si>
  <si>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</si>
  <si>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</si>
  <si>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</si>
  <si>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</si>
  <si>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</si>
  <si>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</si>
  <si>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</si>
  <si>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</si>
  <si>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</si>
  <si>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</si>
  <si>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</si>
  <si>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</si>
  <si>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</si>
  <si>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</si>
  <si>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</si>
  <si>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</si>
  <si>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</si>
  <si>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</si>
  <si>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</si>
  <si>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</si>
  <si>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</si>
  <si>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</si>
  <si>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</si>
  <si>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</si>
  <si>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</si>
  <si>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</si>
  <si>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</si>
  <si>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</si>
  <si>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</si>
  <si>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</si>
  <si>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</si>
  <si>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</si>
  <si>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</si>
  <si>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</si>
  <si>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</si>
  <si>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</si>
  <si>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</si>
  <si>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</si>
  <si>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</si>
  <si>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</si>
  <si>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</si>
  <si>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</si>
  <si>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</si>
  <si>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</si>
  <si>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</si>
  <si>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</si>
  <si>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</si>
  <si>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</si>
  <si>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</si>
  <si>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</si>
  <si>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</si>
  <si>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</si>
  <si>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</si>
  <si>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</si>
  <si>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</si>
  <si>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</si>
  <si>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</si>
  <si>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</si>
  <si>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</si>
  <si>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</si>
  <si>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</si>
  <si>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</si>
  <si>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</si>
  <si>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</si>
  <si>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</si>
  <si>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</si>
  <si>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</si>
  <si>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</si>
  <si>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</si>
  <si>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</si>
  <si>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</si>
  <si>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</si>
  <si>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</si>
  <si>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</si>
  <si>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</si>
  <si>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</si>
  <si>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</si>
  <si>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</si>
  <si>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</si>
  <si>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</si>
  <si>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</si>
  <si>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</si>
  <si>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</si>
  <si>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</si>
  <si>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</si>
  <si>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</si>
  <si>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</si>
  <si>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</si>
  <si>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</si>
  <si>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</si>
  <si>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</si>
  <si>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</si>
  <si>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</si>
  <si>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</si>
  <si>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</si>
  <si>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</si>
  <si>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</si>
  <si>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</si>
  <si>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</si>
  <si>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</si>
  <si>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</si>
  <si>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</si>
  <si>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</si>
  <si>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</si>
  <si>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</si>
  <si>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</si>
  <si>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</si>
  <si>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</si>
  <si>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</si>
  <si>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</si>
  <si>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</si>
  <si>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</si>
  <si>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</si>
  <si>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</si>
  <si>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</si>
  <si>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</si>
  <si>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</si>
  <si>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</si>
  <si>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</si>
  <si>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</si>
  <si>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</si>
  <si>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</si>
  <si>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</si>
  <si>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</si>
  <si>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</si>
  <si>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</si>
  <si>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</si>
  <si>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</si>
  <si>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</si>
  <si>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</si>
  <si>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</si>
  <si>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</si>
  <si>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</si>
  <si>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</si>
  <si>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</si>
  <si>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</si>
  <si>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</si>
  <si>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</si>
  <si>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</si>
  <si>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</si>
  <si>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</si>
  <si>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</si>
  <si>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</si>
  <si>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</si>
  <si>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</si>
  <si>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</si>
  <si>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</si>
  <si>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</si>
  <si>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</si>
  <si>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</si>
  <si>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</si>
  <si>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</si>
  <si>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</si>
  <si>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</si>
  <si>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</si>
  <si>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</si>
  <si>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</si>
  <si>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</si>
  <si>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</si>
  <si>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</si>
  <si>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</si>
  <si>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</si>
  <si>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</si>
  <si>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</si>
  <si>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</si>
  <si>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</si>
  <si>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</si>
  <si>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</si>
  <si>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</si>
  <si>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</si>
  <si>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</si>
  <si>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</si>
  <si>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</si>
  <si>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</si>
  <si>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</si>
  <si>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</si>
  <si>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</si>
  <si>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</si>
  <si>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</si>
  <si>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</si>
  <si>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</si>
  <si>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</si>
  <si>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</si>
  <si>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</si>
  <si>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</si>
  <si>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</si>
  <si>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</si>
  <si>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</si>
  <si>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</si>
  <si>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</si>
  <si>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</si>
  <si>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</si>
  <si>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</si>
  <si>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</si>
  <si>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</si>
  <si>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</si>
  <si>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</si>
  <si>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</si>
  <si>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</si>
  <si>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</si>
  <si>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</si>
  <si>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</si>
  <si>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</si>
  <si>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</si>
  <si>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</si>
  <si>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</si>
  <si>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</si>
  <si>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</si>
  <si>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</si>
  <si>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</si>
  <si>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</si>
  <si>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</si>
  <si>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</si>
  <si>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</si>
  <si>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</si>
  <si>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</si>
  <si>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</si>
  <si>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</si>
  <si>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</si>
  <si>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</si>
  <si>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</si>
  <si>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</si>
  <si>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</si>
  <si>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</si>
  <si>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</si>
  <si>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</si>
  <si>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</si>
  <si>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</si>
  <si>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</si>
  <si>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</si>
  <si>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</si>
  <si>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</si>
  <si>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</si>
  <si>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</si>
  <si>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</si>
  <si>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</si>
  <si>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</si>
  <si>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</si>
  <si>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</si>
  <si>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</si>
  <si>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</si>
  <si>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</si>
  <si>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</si>
  <si>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</si>
  <si>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</si>
  <si>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</si>
  <si>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</si>
  <si>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</si>
  <si>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</si>
  <si>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</si>
  <si>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</si>
  <si>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</si>
  <si>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</si>
  <si>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</si>
  <si>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</si>
  <si>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</si>
  <si>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</si>
  <si>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</si>
  <si>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</si>
  <si>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</si>
  <si>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</si>
  <si>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</si>
  <si>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</si>
  <si>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</si>
  <si>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</si>
  <si>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</si>
  <si>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</si>
  <si>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</si>
  <si>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</si>
  <si>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</si>
  <si>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</si>
  <si>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</si>
  <si>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</si>
  <si>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</si>
  <si>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</si>
  <si>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</si>
  <si>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</si>
  <si>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</si>
  <si>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</si>
  <si>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</si>
  <si>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</si>
  <si>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</si>
  <si>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</si>
  <si>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</si>
  <si>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</si>
  <si>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</si>
  <si>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</si>
  <si>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</si>
  <si>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</si>
  <si>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</si>
  <si>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</si>
  <si>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</si>
  <si>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</si>
  <si>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</si>
  <si>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</si>
  <si>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</si>
  <si>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</si>
  <si>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</si>
  <si>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</si>
  <si>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</si>
  <si>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</si>
  <si>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</si>
  <si>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</si>
  <si>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</si>
  <si>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</si>
  <si>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</si>
  <si>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</si>
  <si>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</si>
  <si>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</si>
  <si>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</si>
  <si>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</si>
  <si>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</si>
  <si>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</si>
  <si>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</si>
  <si>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</si>
  <si>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</si>
  <si>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</si>
  <si>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</si>
  <si>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</si>
  <si>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</si>
  <si>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</si>
  <si>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</si>
  <si>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</si>
  <si>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</si>
  <si>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</si>
  <si>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</si>
  <si>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</si>
  <si>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</si>
  <si>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</si>
  <si>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</si>
  <si>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</si>
  <si>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</si>
  <si>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</si>
  <si>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</si>
  <si>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</si>
  <si>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</si>
  <si>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</si>
  <si>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</si>
  <si>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</si>
  <si>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</si>
  <si>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</si>
  <si>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</si>
  <si>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</si>
  <si>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</si>
  <si>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</si>
  <si>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</si>
  <si>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</si>
  <si>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</si>
  <si>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</si>
  <si>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</si>
  <si>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</si>
  <si>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</si>
  <si>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</si>
  <si>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</si>
  <si>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</si>
  <si>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</si>
  <si>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</si>
  <si>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</si>
  <si>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</si>
  <si>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</si>
  <si>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</si>
  <si>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</si>
  <si>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</si>
  <si>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</si>
  <si>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</si>
  <si>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</si>
  <si>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</si>
  <si>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</si>
  <si>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</si>
  <si>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</si>
  <si>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</si>
  <si>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</si>
  <si>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</si>
  <si>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</si>
  <si>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</si>
  <si>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</si>
  <si>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</si>
  <si>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</si>
  <si>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</si>
  <si>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</si>
  <si>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</si>
  <si>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</si>
  <si>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</si>
  <si>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</si>
  <si>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</si>
  <si>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</si>
  <si>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</si>
  <si>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</si>
  <si>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</si>
  <si>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</si>
  <si>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</si>
  <si>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</si>
  <si>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</si>
  <si>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</si>
  <si>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</si>
  <si>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</si>
  <si>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</si>
  <si>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</si>
  <si>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</si>
  <si>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</si>
  <si>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</si>
  <si>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</si>
  <si>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</si>
  <si>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</si>
  <si>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</si>
  <si>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</si>
  <si>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</si>
  <si>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</si>
  <si>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</si>
  <si>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</si>
  <si>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</si>
  <si>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</si>
  <si>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</si>
  <si>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</si>
  <si>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</si>
  <si>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</si>
  <si>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</si>
  <si>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</si>
  <si>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</si>
  <si>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</si>
  <si>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</si>
  <si>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</si>
  <si>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</si>
  <si>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</si>
  <si>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</si>
  <si>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</si>
  <si>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</si>
  <si>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</si>
  <si>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</si>
  <si>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</si>
  <si>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</si>
  <si>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</si>
  <si>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</si>
  <si>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</si>
  <si>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</si>
  <si>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</si>
  <si>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</si>
  <si>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</si>
  <si>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</si>
  <si>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</si>
  <si>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</si>
  <si>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</si>
  <si>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</si>
  <si>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</si>
  <si>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</si>
  <si>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</si>
  <si>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</si>
  <si>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</si>
  <si>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</si>
  <si>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</si>
  <si>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</si>
  <si>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</si>
  <si>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</si>
  <si>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</si>
  <si>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</si>
  <si>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</si>
  <si>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</si>
  <si>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</si>
  <si>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</si>
  <si>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</si>
  <si>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</si>
  <si>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</si>
  <si>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</si>
  <si>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</si>
  <si>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</si>
  <si>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</si>
  <si>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</si>
  <si>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</si>
  <si>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</si>
  <si>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</si>
  <si>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</si>
  <si>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</si>
  <si>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</si>
  <si>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</si>
  <si>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</si>
  <si>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</si>
  <si>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</si>
  <si>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</si>
  <si>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</si>
  <si>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</si>
  <si>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</si>
  <si>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</si>
  <si>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</si>
  <si>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</si>
  <si>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</si>
  <si>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</si>
  <si>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</si>
  <si>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</si>
  <si>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</si>
  <si>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</si>
  <si>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</si>
  <si>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</si>
  <si>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</si>
  <si>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</si>
  <si>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</si>
  <si>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</si>
  <si>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</si>
  <si>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</si>
  <si>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</si>
  <si>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</si>
  <si>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</si>
  <si>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</si>
  <si>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</si>
  <si>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</si>
  <si>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</si>
  <si>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</si>
  <si>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</si>
  <si>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</si>
  <si>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</si>
  <si>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</si>
  <si>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</si>
  <si>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</si>
  <si>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</si>
  <si>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</si>
  <si>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</si>
  <si>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</si>
  <si>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ESP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</si>
  <si>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</si>
  <si>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</si>
  <si>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</si>
  <si>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</si>
  <si>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</si>
  <si>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</si>
  <si>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</si>
  <si>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</si>
  <si>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</si>
  <si>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</si>
  <si>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</si>
  <si>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</si>
  <si>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</si>
  <si>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</si>
  <si>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</si>
  <si>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</si>
  <si>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</si>
  <si>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</si>
  <si>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</si>
  <si>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</si>
  <si>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</si>
  <si>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</si>
  <si>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</si>
  <si>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</si>
  <si>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</si>
  <si>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</si>
  <si>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</si>
  <si>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</si>
  <si>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</si>
  <si>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</si>
  <si>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</si>
  <si>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</si>
  <si>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</si>
  <si>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</si>
  <si>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</si>
  <si>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</si>
  <si>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</si>
  <si>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</si>
  <si>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</si>
  <si>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</si>
  <si>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</si>
  <si>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</si>
  <si>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</si>
  <si>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>RUS</t>
  </si>
  <si>
    <t>ROUND</t>
  </si>
  <si>
    <t>GROUP</t>
  </si>
  <si>
    <t>TEAM</t>
  </si>
  <si>
    <t>DATE AND LOCAL TIME</t>
  </si>
  <si>
    <t>MATCH (score)RESULT</t>
  </si>
  <si>
    <t xml:space="preserve">Score </t>
  </si>
  <si>
    <t xml:space="preserve">Points </t>
  </si>
  <si>
    <t xml:space="preserve">Ranking </t>
  </si>
  <si>
    <t>R1</t>
  </si>
  <si>
    <t xml:space="preserve"> GROUP C</t>
  </si>
  <si>
    <t>R2</t>
  </si>
  <si>
    <t>R3</t>
  </si>
  <si>
    <t>11.09./ 1000</t>
  </si>
  <si>
    <t>CRO</t>
  </si>
  <si>
    <t>10.09./ 1400</t>
  </si>
  <si>
    <t>10.09./ 1900</t>
  </si>
  <si>
    <t>Europe Cup men Group C 1stage</t>
  </si>
  <si>
    <t>Tal Tech Sports Club (EST)</t>
  </si>
  <si>
    <t>STK Starr Croatia (CRO) - HOST</t>
  </si>
  <si>
    <t>Group C</t>
  </si>
  <si>
    <t>LOTTO Polski Cukier Gwiazda Bydgoszcz (POL)</t>
  </si>
  <si>
    <t>Batts (ENG)</t>
  </si>
  <si>
    <t>TalTech Sports Club (EST)</t>
  </si>
  <si>
    <t>10.09. / 1000</t>
  </si>
  <si>
    <t>11.09./ 1500</t>
  </si>
  <si>
    <t>11.09./ 1900</t>
  </si>
  <si>
    <t>GROUP C</t>
  </si>
  <si>
    <t>Stanislav STROGOV</t>
  </si>
  <si>
    <t>Osqar PUKK</t>
  </si>
  <si>
    <t>Märt KURVET</t>
  </si>
  <si>
    <t>Andrus HIEMÄE</t>
  </si>
  <si>
    <t>Dmitri RAKEL</t>
  </si>
  <si>
    <t>Samuki SOINE</t>
  </si>
  <si>
    <t>Arturs RHEINHOLDS</t>
  </si>
  <si>
    <t>Tomasz LEWANDOWSKI</t>
  </si>
  <si>
    <t>Vallot VAINULA</t>
  </si>
  <si>
    <t>EST</t>
  </si>
  <si>
    <t>FIN</t>
  </si>
  <si>
    <t>LAT</t>
  </si>
  <si>
    <t>TAN Ruiwu</t>
  </si>
  <si>
    <t>Shubh GOEL</t>
  </si>
  <si>
    <t>Himnakulhpuingheta JEHO</t>
  </si>
  <si>
    <t>Naeim NOBAKHT</t>
  </si>
  <si>
    <t>Ronald REDJEP</t>
  </si>
  <si>
    <t>Marko VIDACEK</t>
  </si>
  <si>
    <t>Petar ZNIKA</t>
  </si>
  <si>
    <t>Drazen BOROVEC</t>
  </si>
  <si>
    <t>Damir DJOPAR</t>
  </si>
  <si>
    <t>Robert BOROVEC</t>
  </si>
  <si>
    <t>IND</t>
  </si>
  <si>
    <t>IRI</t>
  </si>
  <si>
    <t>Joshua BENNETT</t>
  </si>
  <si>
    <t>Shayan SIRAJ</t>
  </si>
  <si>
    <t>Joe FERGUSON</t>
  </si>
  <si>
    <t>Adam NUTLAND</t>
  </si>
  <si>
    <t>Jack BENNETT</t>
  </si>
  <si>
    <t>Ethan WALSH</t>
  </si>
  <si>
    <t>Ralph PATTISON</t>
  </si>
  <si>
    <t>Jack FERGUSON</t>
  </si>
  <si>
    <t>ENG</t>
  </si>
  <si>
    <t>Kang DONGSOO</t>
  </si>
  <si>
    <t>Lam Siu HANG</t>
  </si>
  <si>
    <t>Padsak TANVIRIYAVECHAKUL</t>
  </si>
  <si>
    <t>Vladislav URSU</t>
  </si>
  <si>
    <t>Carlos CABALLERO</t>
  </si>
  <si>
    <t>Loic BOBILLIER</t>
  </si>
  <si>
    <t>Yannick VOSTES</t>
  </si>
  <si>
    <t>Artur GRELA</t>
  </si>
  <si>
    <t>Michal MURAWSKI</t>
  </si>
  <si>
    <t>Viacheslav BUROV</t>
  </si>
  <si>
    <t>Mateusz UFNAL</t>
  </si>
  <si>
    <t>Zbigniew LESZCZYNSKI</t>
  </si>
  <si>
    <t>KOR</t>
  </si>
  <si>
    <t>HGK</t>
  </si>
  <si>
    <t>THA</t>
  </si>
  <si>
    <t>MDA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</si>
</sst>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2"/>
      <name val="CA Normal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4" fillId="0" borderId="0"/>
    <xf numFmtId="0" fontId="1" fillId="0" borderId="0"/>
  </cellStyleXfs>
  <cellXfs count="15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15" fillId="2" borderId="1" xfId="0" applyFont="1" applyFill="1" applyBorder="1"/>
    <xf numFmtId="0" fontId="0" fillId="0" borderId="1" xfId="0" applyFont="1" applyBorder="1"/>
    <xf numFmtId="0" fontId="5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/>
    <xf numFmtId="0" fontId="6" fillId="0" borderId="3" xfId="0" applyFont="1" applyBorder="1"/>
    <xf numFmtId="0" fontId="4" fillId="0" borderId="2" xfId="0" applyFont="1" applyBorder="1"/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/>
    <xf numFmtId="0" fontId="6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 applyBorder="1"/>
    <xf numFmtId="0" fontId="2" fillId="0" borderId="0" xfId="0" applyFont="1"/>
    <xf numFmtId="0" fontId="2" fillId="0" borderId="1" xfId="0" applyFont="1" applyBorder="1"/>
    <xf numFmtId="0" fontId="2" fillId="0" borderId="10" xfId="0" applyFont="1" applyBorder="1"/>
    <xf numFmtId="0" fontId="5" fillId="3" borderId="10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2" fillId="0" borderId="25" xfId="0" applyFont="1" applyFill="1" applyBorder="1"/>
    <xf numFmtId="0" fontId="0" fillId="0" borderId="1" xfId="0" applyBorder="1"/>
    <xf numFmtId="0" fontId="12" fillId="0" borderId="8" xfId="0" applyFont="1" applyBorder="1"/>
    <xf numFmtId="0" fontId="5" fillId="3" borderId="12" xfId="0" applyFont="1" applyFill="1" applyBorder="1" applyAlignment="1">
      <alignment horizontal="center"/>
    </xf>
    <xf numFmtId="0" fontId="5" fillId="0" borderId="10" xfId="0" applyFont="1" applyBorder="1" applyAlignment="1"/>
    <xf numFmtId="0" fontId="2" fillId="0" borderId="1" xfId="0" applyFont="1" applyBorder="1" applyAlignment="1"/>
    <xf numFmtId="0" fontId="5" fillId="3" borderId="13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0" fontId="17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/>
    <xf numFmtId="0" fontId="18" fillId="0" borderId="1" xfId="0" applyFont="1" applyBorder="1"/>
    <xf numFmtId="0" fontId="19" fillId="0" borderId="23" xfId="0" applyFont="1" applyFill="1" applyBorder="1"/>
    <xf numFmtId="0" fontId="19" fillId="0" borderId="24" xfId="0" applyFont="1" applyFill="1" applyBorder="1" applyAlignment="1">
      <alignment vertical="center"/>
    </xf>
    <xf numFmtId="0" fontId="19" fillId="0" borderId="24" xfId="0" applyFont="1" applyFill="1" applyBorder="1"/>
    <xf numFmtId="0" fontId="19" fillId="0" borderId="25" xfId="0" applyFont="1" applyFill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0" xfId="0" applyFont="1"/>
    <xf numFmtId="0" fontId="1" fillId="0" borderId="0" xfId="2"/>
    <xf numFmtId="0" fontId="20" fillId="0" borderId="0" xfId="2" applyFont="1"/>
    <xf numFmtId="0" fontId="20" fillId="0" borderId="0" xfId="2" applyFont="1" applyAlignment="1">
      <alignment wrapText="1"/>
    </xf>
    <xf numFmtId="0" fontId="1" fillId="0" borderId="0" xfId="2" applyAlignment="1">
      <alignment horizontal="center"/>
    </xf>
    <xf numFmtId="0" fontId="23" fillId="0" borderId="1" xfId="2" applyFont="1" applyBorder="1"/>
    <xf numFmtId="0" fontId="1" fillId="0" borderId="1" xfId="2" applyBorder="1"/>
    <xf numFmtId="0" fontId="1" fillId="0" borderId="1" xfId="2" quotePrefix="1" applyBorder="1"/>
    <xf numFmtId="20" fontId="1" fillId="0" borderId="1" xfId="2" quotePrefix="1" applyNumberFormat="1" applyBorder="1"/>
    <xf numFmtId="0" fontId="24" fillId="0" borderId="0" xfId="0" applyFont="1"/>
    <xf numFmtId="0" fontId="24" fillId="0" borderId="0" xfId="0" applyFont="1" applyBorder="1"/>
    <xf numFmtId="0" fontId="2" fillId="0" borderId="0" xfId="0" applyFont="1" applyFill="1" applyBorder="1"/>
    <xf numFmtId="0" fontId="21" fillId="0" borderId="1" xfId="2" applyFont="1" applyBorder="1"/>
    <xf numFmtId="0" fontId="25" fillId="0" borderId="1" xfId="0" applyFont="1" applyBorder="1"/>
    <xf numFmtId="0" fontId="26" fillId="0" borderId="1" xfId="0" applyFont="1" applyBorder="1"/>
    <xf numFmtId="0" fontId="27" fillId="0" borderId="0" xfId="0" applyFont="1"/>
  </cellXfs>
  <cellStyles count="3">
    <cellStyle name="Excel Built-in Normal" xfId="1" xr:uid="{00000000-0005-0000-0000-000000000000}"/>
    <cellStyle name="Standard" xfId="0" builtinId="0"/>
    <cellStyle name="Standard 2" xfId="2" xr:uid="{D1CA060C-BE4C-44C9-B92D-4DE3BE5BCFAF}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32071</xdr:colOff>
      <xdr:row>4</xdr:row>
      <xdr:rowOff>96212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C98B130-62F0-446E-83A7-737BB920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7"/>
          <a:ext cx="1096818" cy="808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73" totalsRowShown="0" headerRowDxfId="6" dataDxfId="5">
  <autoFilter ref="A1:E73" xr:uid="{00000000-0009-0000-0100-000001000000}"/>
  <sortState xmlns:xlrd2="http://schemas.microsoft.com/office/spreadsheetml/2017/richdata2" ref="A2:E75">
    <sortCondition ref="D1:D75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view="pageLayout" zoomScale="99" zoomScaleNormal="100" zoomScalePageLayoutView="99" workbookViewId="0">
      <selection activeCell="C3" sqref="C3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 t="s">
        <v>700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132" t="s">
        <v>652</v>
      </c>
      <c r="D5" s="132"/>
      <c r="E5" s="132"/>
      <c r="F5" s="132"/>
      <c r="G5" s="132"/>
      <c r="H5" s="132"/>
      <c r="I5" s="132"/>
      <c r="J5" s="132"/>
      <c r="K5" s="132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112" t="s">
        <v>653</v>
      </c>
      <c r="B8" s="112"/>
      <c r="C8" s="15" t="s">
        <v>632</v>
      </c>
      <c r="D8" s="96" t="s">
        <v>679</v>
      </c>
      <c r="E8" s="97"/>
      <c r="F8" s="98"/>
      <c r="G8" s="96" t="s">
        <v>654</v>
      </c>
      <c r="H8" s="97"/>
      <c r="I8" s="97"/>
      <c r="J8" s="98"/>
      <c r="K8" s="112" t="s">
        <v>682</v>
      </c>
      <c r="L8" s="112"/>
      <c r="M8" s="112"/>
      <c r="N8" s="112"/>
      <c r="O8" s="112"/>
      <c r="P8" s="4"/>
      <c r="Q8" s="4"/>
      <c r="R8" s="4"/>
      <c r="S8" s="4"/>
      <c r="T8" s="4"/>
      <c r="U8" s="4"/>
    </row>
    <row r="9" spans="1:21" ht="18.5">
      <c r="A9" s="112"/>
      <c r="B9" s="112"/>
      <c r="C9" s="15"/>
      <c r="D9" s="96"/>
      <c r="E9" s="97"/>
      <c r="F9" s="98"/>
      <c r="G9" s="96"/>
      <c r="H9" s="97"/>
      <c r="I9" s="97"/>
      <c r="J9" s="98"/>
      <c r="K9" s="112"/>
      <c r="L9" s="112"/>
      <c r="M9" s="112"/>
      <c r="N9" s="112"/>
      <c r="O9" s="112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59" t="s">
        <v>655</v>
      </c>
      <c r="C11" s="60"/>
      <c r="D11" s="1"/>
      <c r="E11" s="59" t="s">
        <v>657</v>
      </c>
      <c r="F11" s="63"/>
      <c r="G11" s="63"/>
      <c r="H11" s="63"/>
      <c r="I11" s="63"/>
      <c r="J11" s="63"/>
      <c r="K11" s="63"/>
      <c r="L11" s="63"/>
      <c r="M11" s="63"/>
      <c r="N11" s="63"/>
      <c r="O11" s="60"/>
      <c r="P11" s="4"/>
      <c r="Q11" s="4"/>
      <c r="R11" s="4"/>
      <c r="S11" s="4"/>
      <c r="T11" s="4"/>
      <c r="U11" s="4"/>
    </row>
    <row r="12" spans="1:21" ht="19" thickBot="1">
      <c r="A12" s="36"/>
      <c r="B12" s="107" t="e">
        <f>VLOOKUP(A12,Teams!$A$2:$B$12,2,FALSE)</f>
        <v>#N/A</v>
      </c>
      <c r="C12" s="108"/>
      <c r="D12" s="1" t="s">
        <v>656</v>
      </c>
      <c r="E12" s="113" t="e">
        <f>VLOOKUP(P12,Teams!$A$2:$B$12,2,FALSE)</f>
        <v>#N/A</v>
      </c>
      <c r="F12" s="114"/>
      <c r="G12" s="114"/>
      <c r="H12" s="114"/>
      <c r="I12" s="115"/>
      <c r="J12" s="115"/>
      <c r="K12" s="115"/>
      <c r="L12" s="115"/>
      <c r="M12" s="115"/>
      <c r="N12" s="115"/>
      <c r="O12" s="108"/>
      <c r="P12" s="42"/>
      <c r="Q12" s="4"/>
      <c r="R12" s="4"/>
      <c r="S12" s="4"/>
      <c r="T12" s="4"/>
      <c r="U12" s="4"/>
    </row>
    <row r="13" spans="1:21" ht="29.5" thickBot="1">
      <c r="A13" s="49"/>
      <c r="B13" s="51" t="s">
        <v>680</v>
      </c>
      <c r="C13" s="50"/>
      <c r="D13" s="1"/>
      <c r="E13" s="116" t="s">
        <v>680</v>
      </c>
      <c r="F13" s="117"/>
      <c r="G13" s="117"/>
      <c r="H13" s="117"/>
      <c r="I13" s="118"/>
      <c r="J13" s="119"/>
      <c r="K13" s="119"/>
      <c r="L13" s="119"/>
      <c r="M13" s="119"/>
      <c r="N13" s="119"/>
      <c r="O13" s="120"/>
      <c r="P13" s="49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121" t="s">
        <v>633</v>
      </c>
      <c r="F14" s="122"/>
      <c r="G14" s="123"/>
      <c r="H14" s="123"/>
      <c r="I14" s="123"/>
      <c r="J14" s="123"/>
      <c r="K14" s="123"/>
      <c r="L14" s="124"/>
      <c r="M14" s="125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str">
        <f>VLOOKUP(B15,Participants!$A$1:$E$73,3,FALSE)&amp;VLOOKUP(B15,Participants!$A$1:$E$73,2,FALSE)</f>
        <v>Shayan SIRAJ</v>
      </c>
      <c r="D15" s="12">
        <v>50</v>
      </c>
      <c r="E15" s="92" t="e">
        <f>VLOOKUP(D15,Participants!$A$1:$E$73,3,FALSE)&amp;VLOOKUP(D15,Participants!$A$1:$E$73,2,FALSE)</f>
        <v>#N/A</v>
      </c>
      <c r="F15" s="92"/>
      <c r="G15" s="92" t="e">
        <f>VLOOKUP(E15,Participants!$A$1:$E$73,3,FALSE)&amp;VLOOKUP(E15,Participants!$A$1:$E$73,2,FALSE)</f>
        <v>#N/A</v>
      </c>
      <c r="H15" s="92"/>
      <c r="I15" s="92" t="e">
        <f>VLOOKUP(G15,Participants!$A$1:$E$73,3,FALSE)&amp;VLOOKUP(G15,Participants!$A$1:$E$73,2,FALSE)</f>
        <v>#N/A</v>
      </c>
      <c r="J15" s="92"/>
      <c r="K15" s="92" t="e">
        <f>VLOOKUP(I15,Participants!$A$1:$E$73,3,FALSE)&amp;VLOOKUP(I15,Participants!$A$1:$E$73,2,FALSE)</f>
        <v>#N/A</v>
      </c>
      <c r="L15" s="92"/>
      <c r="M15" s="92" t="e">
        <f>VLOOKUP(K15,Participants!$A$1:$E$73,3,FALSE)&amp;VLOOKUP(K15,Participants!$A$1:$E$73,2,FALSE)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26"/>
      <c r="F16" s="126"/>
      <c r="G16" s="126"/>
      <c r="H16" s="126"/>
      <c r="I16" s="126"/>
      <c r="J16" s="126"/>
      <c r="K16" s="126"/>
      <c r="L16" s="126"/>
      <c r="M16" s="126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127" t="s">
        <v>634</v>
      </c>
      <c r="F17" s="128"/>
      <c r="G17" s="129"/>
      <c r="H17" s="129"/>
      <c r="I17" s="129"/>
      <c r="J17" s="129"/>
      <c r="K17" s="129"/>
      <c r="L17" s="130"/>
      <c r="M17" s="131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64"/>
      <c r="F18" s="109"/>
      <c r="G18" s="109"/>
      <c r="H18" s="110"/>
      <c r="I18" s="110"/>
      <c r="J18" s="110"/>
      <c r="K18" s="110"/>
      <c r="L18" s="110"/>
      <c r="M18" s="111"/>
      <c r="N18" s="13"/>
      <c r="O18" s="13"/>
      <c r="P18" s="4"/>
      <c r="Q18" s="4"/>
      <c r="R18" s="4"/>
      <c r="S18" s="4"/>
      <c r="T18" s="4"/>
      <c r="U18" s="4"/>
    </row>
    <row r="19" spans="1:21" ht="18.5">
      <c r="A19" s="44" t="s">
        <v>662</v>
      </c>
      <c r="B19" s="12" t="s">
        <v>675</v>
      </c>
      <c r="C19" s="43" t="str">
        <f>VLOOKUP(B19,Participants!$A$1:$E$73,3,FALSE)&amp;VLOOKUP(B19,Participants!$A$1:$E$73,2,FALSE)</f>
        <v/>
      </c>
      <c r="D19" s="93" t="s">
        <v>670</v>
      </c>
      <c r="E19" s="94"/>
      <c r="F19" s="95"/>
      <c r="G19" s="11" t="s">
        <v>677</v>
      </c>
      <c r="H19" s="86" t="str">
        <f>VLOOKUP(G19,Participants!$A$1:$E$73,3,FALSE)&amp;VLOOKUP(G19,Participants!$A$1:$E$73,2,FALSE)</f>
        <v/>
      </c>
      <c r="I19" s="87"/>
      <c r="J19" s="87"/>
      <c r="K19" s="87"/>
      <c r="L19" s="87"/>
      <c r="M19" s="87"/>
      <c r="N19" s="87"/>
      <c r="O19" s="88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660</v>
      </c>
      <c r="B21" s="17"/>
      <c r="C21" s="48" t="s">
        <v>658</v>
      </c>
      <c r="D21" s="46"/>
      <c r="E21" s="89" t="s">
        <v>659</v>
      </c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/>
      <c r="C22" s="10" t="e">
        <f>VLOOKUP(B22,Participants!$A$1:$E$73,3,FALSE)&amp;VLOOKUP(B22,Participants!$A$1:$E$73,2,FALSE)</f>
        <v>#N/A</v>
      </c>
      <c r="D22" s="45"/>
      <c r="E22" s="92" t="e">
        <f>VLOOKUP(D22,Participants!$A$1:$E$73,3,FALSE)&amp;VLOOKUP(D22,Participants!$A$1:$E$73,2,FALSE)</f>
        <v>#N/A</v>
      </c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/>
      <c r="C23" s="9" t="e">
        <f>VLOOKUP(B23,Participants!$A$1:$E$73,3,FALSE)&amp;VLOOKUP(B23,Participants!$A$1:$E$73,2,FALSE)</f>
        <v>#N/A</v>
      </c>
      <c r="D23" s="36"/>
      <c r="E23" s="66" t="e">
        <f>VLOOKUP(D23,Participants!$A$1:$E$73,3,FALSE)&amp;VLOOKUP(D23,Participants!$A$1:$E$73,2,FALSE)</f>
        <v>#N/A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/>
      <c r="C24" s="9" t="e">
        <f>VLOOKUP(B24,Participants!$A$1:$E$73,3,FALSE)&amp;VLOOKUP(B24,Participants!$A$1:$E$73,2,FALSE)</f>
        <v>#N/A</v>
      </c>
      <c r="D24" s="36"/>
      <c r="E24" s="66" t="e">
        <f>VLOOKUP(D24,Participants!$A$1:$E$73,3,FALSE)&amp;VLOOKUP(D24,Participants!$A$1:$E$73,2,FALSE)</f>
        <v>#N/A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4"/>
      <c r="Q24" s="4"/>
      <c r="R24" s="4"/>
      <c r="S24" s="4"/>
      <c r="T24" s="4"/>
      <c r="U24" s="4"/>
    </row>
    <row r="25" spans="1:21" ht="18.5">
      <c r="A25" s="15" t="s">
        <v>681</v>
      </c>
      <c r="B25" s="12"/>
      <c r="C25" s="9" t="e">
        <f>VLOOKUP(B25,Participants!$A$1:$E$73,3,FALSE)&amp;VLOOKUP(B25,Participants!$A$1:$E$73,2,FALSE)</f>
        <v>#N/A</v>
      </c>
      <c r="D25" s="36"/>
      <c r="E25" s="66" t="e">
        <f>VLOOKUP(D25,Participants!$A$1:$E$73,3,FALSE)&amp;VLOOKUP(D25,Participants!$A$1:$E$73,2,FALSE)</f>
        <v>#N/A</v>
      </c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59" t="s">
        <v>647</v>
      </c>
      <c r="C27" s="63"/>
      <c r="D27" s="63"/>
      <c r="E27" s="102" t="s">
        <v>661</v>
      </c>
      <c r="F27" s="104"/>
      <c r="G27" s="104"/>
      <c r="H27" s="104"/>
      <c r="I27" s="104"/>
      <c r="J27" s="104"/>
      <c r="K27" s="104"/>
      <c r="L27" s="104"/>
      <c r="M27" s="104"/>
      <c r="N27" s="103"/>
      <c r="O27" s="102" t="s">
        <v>651</v>
      </c>
      <c r="P27" s="103"/>
      <c r="Q27" s="4"/>
      <c r="R27" s="4"/>
      <c r="S27" s="4"/>
      <c r="T27" s="4"/>
      <c r="U27" s="4"/>
    </row>
    <row r="28" spans="1:21" ht="14" customHeight="1" thickBot="1">
      <c r="A28" s="21"/>
      <c r="B28" s="59"/>
      <c r="C28" s="63"/>
      <c r="D28" s="60"/>
      <c r="E28" s="102">
        <v>1</v>
      </c>
      <c r="F28" s="103"/>
      <c r="G28" s="102">
        <v>2</v>
      </c>
      <c r="H28" s="103"/>
      <c r="I28" s="102">
        <v>3</v>
      </c>
      <c r="J28" s="103"/>
      <c r="K28" s="102">
        <v>4</v>
      </c>
      <c r="L28" s="103"/>
      <c r="M28" s="102">
        <v>5</v>
      </c>
      <c r="N28" s="103"/>
      <c r="O28" s="102"/>
      <c r="P28" s="103"/>
      <c r="Q28" s="4"/>
      <c r="R28" s="4"/>
      <c r="S28" s="4"/>
      <c r="T28" s="4"/>
      <c r="U28" s="4"/>
    </row>
    <row r="29" spans="1:21" ht="21.75" customHeight="1" thickBot="1">
      <c r="A29" s="10" t="s">
        <v>640</v>
      </c>
      <c r="B29" s="105" t="e">
        <f>VLOOKUP(B22,Participants!$A$1:$E$73,2,FALSE)&amp;" vs. "&amp;VLOOKUP(D23,Participants!$A$1:$E$73,2,FALSE)</f>
        <v>#N/A</v>
      </c>
      <c r="C29" s="106"/>
      <c r="D29" s="106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641</v>
      </c>
      <c r="B30" s="99" t="e">
        <f>VLOOKUP(B23,Participants!$A$1:$E$73,2,FALSE)&amp;" vs. "&amp;VLOOKUP(D22,Participants!$A$1:$E$73,2,FALSE)</f>
        <v>#N/A</v>
      </c>
      <c r="C30" s="100"/>
      <c r="D30" s="101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642</v>
      </c>
      <c r="B31" s="96" t="e">
        <f>VLOOKUP(B24,Participants!$A$1:$E$73,2,FALSE)&amp;" vs. "&amp;VLOOKUP(D24,Participants!$A$1:$E$73,2,FALSE)</f>
        <v>#N/A</v>
      </c>
      <c r="C31" s="97"/>
      <c r="D31" s="98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643</v>
      </c>
      <c r="B32" s="99" t="e">
        <f>VLOOKUP(B22,Participants!$A$1:$E$73,2,FALSE)&amp;" vs. "&amp;VLOOKUP(D22,Participants!$A$1:$E$73,2,FALSE)</f>
        <v>#N/A</v>
      </c>
      <c r="C32" s="100"/>
      <c r="D32" s="101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644</v>
      </c>
      <c r="B33" s="99" t="e">
        <f>VLOOKUP(B23,Participants!$A$1:$E$73,2,FALSE)&amp;" vs. "&amp;VLOOKUP(D23,Participants!$A$1:$E$73,2,FALSE)</f>
        <v>#N/A</v>
      </c>
      <c r="C33" s="100"/>
      <c r="D33" s="101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59" t="s">
        <v>645</v>
      </c>
      <c r="B35" s="60"/>
      <c r="C35" s="41">
        <f>Teams!B12</f>
        <v>0</v>
      </c>
      <c r="D35" s="59" t="s">
        <v>647</v>
      </c>
      <c r="E35" s="63"/>
      <c r="F35" s="60"/>
      <c r="G35" s="59" t="s">
        <v>651</v>
      </c>
      <c r="H35" s="63"/>
      <c r="I35" s="63"/>
      <c r="J35" s="60"/>
      <c r="K35" s="83" t="s">
        <v>646</v>
      </c>
      <c r="L35" s="84"/>
      <c r="M35" s="84"/>
      <c r="N35" s="84"/>
      <c r="O35" s="84"/>
      <c r="P35" s="85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7"/>
      <c r="E36" s="64"/>
      <c r="F36" s="65"/>
      <c r="G36" s="64">
        <f>SUM(O29:O33)</f>
        <v>0</v>
      </c>
      <c r="H36" s="65"/>
      <c r="I36" s="64">
        <f>SUM(P29:P33)</f>
        <v>0</v>
      </c>
      <c r="J36" s="65"/>
      <c r="K36" s="133">
        <f>SUM(E29:E33,G29:G33,I29:I33,K29:K33,M29:M33)</f>
        <v>0</v>
      </c>
      <c r="L36" s="134"/>
      <c r="M36" s="134"/>
      <c r="N36" s="134">
        <f>SUM(F29:F33,H29:H33,J29:J33,L29:L33,N29:N33)</f>
        <v>0</v>
      </c>
      <c r="O36" s="134"/>
      <c r="P36" s="135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671</v>
      </c>
      <c r="E37" s="92" t="s">
        <v>672</v>
      </c>
      <c r="F37" s="92"/>
      <c r="G37" s="92" t="s">
        <v>671</v>
      </c>
      <c r="H37" s="92"/>
      <c r="I37" s="92" t="s">
        <v>672</v>
      </c>
      <c r="J37" s="92"/>
      <c r="K37" s="92" t="s">
        <v>671</v>
      </c>
      <c r="L37" s="92"/>
      <c r="M37" s="92"/>
      <c r="N37" s="92" t="s">
        <v>672</v>
      </c>
      <c r="O37" s="92"/>
      <c r="P37" s="92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663</v>
      </c>
      <c r="B39" s="28" t="s">
        <v>664</v>
      </c>
      <c r="C39" s="31" t="s">
        <v>660</v>
      </c>
      <c r="D39" s="66" t="s">
        <v>665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4"/>
      <c r="R43" s="4"/>
      <c r="S43" s="4"/>
      <c r="T43" s="4"/>
      <c r="U43" s="4"/>
    </row>
    <row r="44" spans="1:21" ht="19" thickBot="1">
      <c r="A44" s="59" t="s">
        <v>666</v>
      </c>
      <c r="B44" s="60"/>
      <c r="C44" s="22" t="s">
        <v>650</v>
      </c>
      <c r="D44" s="68" t="s">
        <v>648</v>
      </c>
      <c r="E44" s="69"/>
      <c r="F44" s="69"/>
      <c r="G44" s="69"/>
      <c r="H44" s="70"/>
      <c r="I44" s="68" t="s">
        <v>649</v>
      </c>
      <c r="J44" s="69"/>
      <c r="K44" s="69"/>
      <c r="L44" s="69"/>
      <c r="M44" s="69"/>
      <c r="N44" s="69"/>
      <c r="O44" s="69"/>
      <c r="P44" s="70"/>
      <c r="Q44" s="4"/>
      <c r="R44" s="4"/>
      <c r="S44" s="4"/>
      <c r="T44" s="4"/>
      <c r="U44" s="4"/>
    </row>
    <row r="45" spans="1:21" ht="18.5">
      <c r="A45" s="23" t="s">
        <v>655</v>
      </c>
      <c r="B45" s="25" t="s">
        <v>657</v>
      </c>
      <c r="C45" s="61"/>
      <c r="D45" s="71"/>
      <c r="E45" s="72"/>
      <c r="F45" s="72"/>
      <c r="G45" s="72"/>
      <c r="H45" s="73"/>
      <c r="I45" s="77"/>
      <c r="J45" s="78"/>
      <c r="K45" s="78"/>
      <c r="L45" s="78"/>
      <c r="M45" s="78"/>
      <c r="N45" s="78"/>
      <c r="O45" s="78"/>
      <c r="P45" s="79"/>
      <c r="Q45" s="4"/>
      <c r="R45" s="4"/>
      <c r="S45" s="4"/>
      <c r="T45" s="4"/>
      <c r="U45" s="4"/>
    </row>
    <row r="46" spans="1:21" ht="16" customHeight="1" thickBot="1">
      <c r="A46" s="34" t="s">
        <v>667</v>
      </c>
      <c r="B46" s="35" t="s">
        <v>667</v>
      </c>
      <c r="C46" s="62"/>
      <c r="D46" s="74"/>
      <c r="E46" s="75"/>
      <c r="F46" s="75"/>
      <c r="G46" s="75"/>
      <c r="H46" s="76"/>
      <c r="I46" s="80"/>
      <c r="J46" s="81"/>
      <c r="K46" s="81"/>
      <c r="L46" s="81"/>
      <c r="M46" s="81"/>
      <c r="N46" s="81"/>
      <c r="O46" s="81"/>
      <c r="P46" s="82"/>
      <c r="Q46" s="4"/>
      <c r="R46" s="4"/>
      <c r="S46" s="4"/>
      <c r="T46" s="4"/>
      <c r="U46" s="4"/>
    </row>
    <row r="47" spans="1:21" ht="15" customHeight="1">
      <c r="A47" s="34" t="s">
        <v>668</v>
      </c>
      <c r="B47" s="34" t="s">
        <v>668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  <mergeCell ref="C5:K5"/>
    <mergeCell ref="A8:B8"/>
    <mergeCell ref="A9:B9"/>
    <mergeCell ref="K8:O8"/>
    <mergeCell ref="D9:F9"/>
    <mergeCell ref="G9:J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H19:O19"/>
    <mergeCell ref="E21:O21"/>
    <mergeCell ref="E22:O22"/>
    <mergeCell ref="E23:O23"/>
    <mergeCell ref="E25:O25"/>
    <mergeCell ref="E24:O24"/>
    <mergeCell ref="D19:F19"/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"/>
  <sheetViews>
    <sheetView workbookViewId="0">
      <selection activeCell="B5" sqref="B5"/>
    </sheetView>
  </sheetViews>
  <sheetFormatPr baseColWidth="10" defaultColWidth="10.90625" defaultRowHeight="12.5"/>
  <cols>
    <col min="1" max="1" width="5.1796875" bestFit="1" customWidth="1"/>
    <col min="2" max="2" width="39" customWidth="1"/>
  </cols>
  <sheetData>
    <row r="1" spans="1:3" ht="15" thickBot="1">
      <c r="A1" s="6" t="s">
        <v>637</v>
      </c>
      <c r="B1" s="6" t="s">
        <v>638</v>
      </c>
    </row>
    <row r="2" spans="1:3">
      <c r="A2" s="7">
        <v>1</v>
      </c>
      <c r="B2" s="55" t="s">
        <v>701</v>
      </c>
      <c r="C2" s="33" t="s">
        <v>703</v>
      </c>
    </row>
    <row r="3" spans="1:3">
      <c r="A3" s="7">
        <v>2</v>
      </c>
      <c r="B3" s="56" t="s">
        <v>702</v>
      </c>
      <c r="C3" s="33" t="s">
        <v>703</v>
      </c>
    </row>
    <row r="4" spans="1:3">
      <c r="A4" s="7">
        <v>3</v>
      </c>
      <c r="B4" s="57" t="s">
        <v>705</v>
      </c>
      <c r="C4" s="33" t="s">
        <v>703</v>
      </c>
    </row>
    <row r="5" spans="1:3" ht="13" thickBot="1">
      <c r="A5" s="7">
        <v>4</v>
      </c>
      <c r="B5" s="58" t="s">
        <v>704</v>
      </c>
      <c r="C5" s="147" t="s">
        <v>703</v>
      </c>
    </row>
    <row r="6" spans="1:3">
      <c r="A6" s="7">
        <v>5</v>
      </c>
      <c r="B6" s="37"/>
    </row>
    <row r="7" spans="1:3">
      <c r="A7" s="7">
        <v>6</v>
      </c>
      <c r="B7" s="38"/>
    </row>
    <row r="8" spans="1:3" ht="13" thickBot="1">
      <c r="A8" s="7">
        <v>7</v>
      </c>
      <c r="B8" s="39"/>
    </row>
    <row r="9" spans="1:3">
      <c r="A9" s="7">
        <v>8</v>
      </c>
      <c r="B9" s="37"/>
    </row>
    <row r="10" spans="1:3">
      <c r="A10" s="7">
        <v>9</v>
      </c>
      <c r="B10" s="38"/>
    </row>
    <row r="11" spans="1:3">
      <c r="A11" s="7">
        <v>10</v>
      </c>
      <c r="B11" s="38"/>
    </row>
    <row r="12" spans="1:3" ht="13" thickBot="1">
      <c r="A12" s="7">
        <v>11</v>
      </c>
      <c r="B12" s="39"/>
    </row>
  </sheetData>
  <autoFilter ref="B1:B12" xr:uid="{00000000-0009-0000-0000-000002000000}">
    <sortState xmlns:xlrd2="http://schemas.microsoft.com/office/spreadsheetml/2017/richdata2" ref="B2:B12">
      <sortCondition ref="B1:B12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9"/>
  <sheetViews>
    <sheetView topLeftCell="A27" workbookViewId="0">
      <selection activeCell="H41" sqref="H41"/>
    </sheetView>
  </sheetViews>
  <sheetFormatPr baseColWidth="10" defaultColWidth="10.90625" defaultRowHeight="16"/>
  <cols>
    <col min="1" max="1" width="11.453125" style="5" customWidth="1"/>
    <col min="2" max="2" width="24.26953125" style="5" customWidth="1"/>
    <col min="3" max="3" width="14.54296875" style="5" bestFit="1" customWidth="1"/>
    <col min="4" max="4" width="41.54296875" style="5" customWidth="1"/>
    <col min="5" max="5" width="9.453125" style="5" bestFit="1" customWidth="1"/>
  </cols>
  <sheetData>
    <row r="1" spans="1:5">
      <c r="A1" s="5" t="s">
        <v>637</v>
      </c>
      <c r="B1" s="5" t="s">
        <v>0</v>
      </c>
      <c r="C1" s="5" t="s">
        <v>669</v>
      </c>
      <c r="D1" s="5" t="s">
        <v>638</v>
      </c>
      <c r="E1" s="5" t="s">
        <v>4</v>
      </c>
    </row>
    <row r="2" spans="1:5" ht="13">
      <c r="A2" s="34">
        <v>1</v>
      </c>
      <c r="B2" s="34" t="s">
        <v>711</v>
      </c>
      <c r="C2" s="34"/>
      <c r="D2" s="54" t="s">
        <v>701</v>
      </c>
      <c r="E2" s="34" t="s">
        <v>720</v>
      </c>
    </row>
    <row r="3" spans="1:5" ht="13">
      <c r="A3" s="34">
        <v>2</v>
      </c>
      <c r="B3" s="34" t="s">
        <v>712</v>
      </c>
      <c r="C3" s="34"/>
      <c r="D3" s="54" t="s">
        <v>701</v>
      </c>
      <c r="E3" s="34" t="s">
        <v>720</v>
      </c>
    </row>
    <row r="4" spans="1:5" ht="13">
      <c r="A4" s="34">
        <v>3</v>
      </c>
      <c r="B4" s="34" t="s">
        <v>713</v>
      </c>
      <c r="C4" s="34"/>
      <c r="D4" s="54" t="s">
        <v>701</v>
      </c>
      <c r="E4" s="34" t="s">
        <v>720</v>
      </c>
    </row>
    <row r="5" spans="1:5" ht="13">
      <c r="A5" s="34">
        <v>4</v>
      </c>
      <c r="B5" s="34" t="s">
        <v>714</v>
      </c>
      <c r="C5" s="34"/>
      <c r="D5" s="54" t="s">
        <v>701</v>
      </c>
      <c r="E5" s="34" t="s">
        <v>720</v>
      </c>
    </row>
    <row r="6" spans="1:5" ht="13">
      <c r="A6" s="34">
        <v>5</v>
      </c>
      <c r="B6" s="34" t="s">
        <v>715</v>
      </c>
      <c r="C6" s="34"/>
      <c r="D6" s="54" t="s">
        <v>701</v>
      </c>
      <c r="E6" s="34" t="s">
        <v>720</v>
      </c>
    </row>
    <row r="7" spans="1:5" ht="13">
      <c r="A7" s="34">
        <v>6</v>
      </c>
      <c r="B7" s="34" t="s">
        <v>716</v>
      </c>
      <c r="C7" s="34"/>
      <c r="D7" s="54" t="s">
        <v>701</v>
      </c>
      <c r="E7" s="34" t="s">
        <v>721</v>
      </c>
    </row>
    <row r="8" spans="1:5" ht="13">
      <c r="A8" s="34">
        <v>7</v>
      </c>
      <c r="B8" s="34" t="s">
        <v>717</v>
      </c>
      <c r="C8" s="34"/>
      <c r="D8" s="54" t="s">
        <v>701</v>
      </c>
      <c r="E8" s="34" t="s">
        <v>722</v>
      </c>
    </row>
    <row r="9" spans="1:5" ht="13">
      <c r="A9" s="34">
        <v>8</v>
      </c>
      <c r="B9" s="34" t="s">
        <v>718</v>
      </c>
      <c r="C9" s="34"/>
      <c r="D9" s="54" t="s">
        <v>701</v>
      </c>
      <c r="E9" s="34" t="s">
        <v>119</v>
      </c>
    </row>
    <row r="10" spans="1:5" ht="13">
      <c r="A10" s="34">
        <v>9</v>
      </c>
      <c r="B10" s="34" t="s">
        <v>719</v>
      </c>
      <c r="C10" s="34"/>
      <c r="D10" s="54" t="s">
        <v>701</v>
      </c>
      <c r="E10" s="34" t="s">
        <v>720</v>
      </c>
    </row>
    <row r="11" spans="1:5" ht="13">
      <c r="A11" s="34">
        <v>10</v>
      </c>
      <c r="B11" s="34" t="s">
        <v>723</v>
      </c>
      <c r="C11" s="34"/>
      <c r="D11" s="54" t="s">
        <v>702</v>
      </c>
      <c r="E11" s="34" t="s">
        <v>697</v>
      </c>
    </row>
    <row r="12" spans="1:5" ht="13">
      <c r="A12" s="34">
        <v>11</v>
      </c>
      <c r="B12" s="34" t="s">
        <v>724</v>
      </c>
      <c r="C12" s="34"/>
      <c r="D12" s="54" t="s">
        <v>702</v>
      </c>
      <c r="E12" s="52" t="s">
        <v>733</v>
      </c>
    </row>
    <row r="13" spans="1:5" ht="13">
      <c r="A13" s="34">
        <v>12</v>
      </c>
      <c r="B13" s="34" t="s">
        <v>725</v>
      </c>
      <c r="C13" s="34"/>
      <c r="D13" s="54" t="s">
        <v>702</v>
      </c>
      <c r="E13" s="52" t="s">
        <v>733</v>
      </c>
    </row>
    <row r="14" spans="1:5" ht="14.5">
      <c r="A14" s="34">
        <v>13</v>
      </c>
      <c r="B14" s="136" t="s">
        <v>726</v>
      </c>
      <c r="C14" s="34"/>
      <c r="D14" s="54" t="s">
        <v>702</v>
      </c>
      <c r="E14" s="34" t="s">
        <v>734</v>
      </c>
    </row>
    <row r="15" spans="1:5" ht="13">
      <c r="A15" s="34">
        <v>14</v>
      </c>
      <c r="B15" s="151" t="s">
        <v>727</v>
      </c>
      <c r="C15" s="34"/>
      <c r="D15" s="149" t="s">
        <v>702</v>
      </c>
      <c r="E15" s="34" t="s">
        <v>697</v>
      </c>
    </row>
    <row r="16" spans="1:5" ht="13">
      <c r="A16" s="34">
        <v>15</v>
      </c>
      <c r="B16" s="151" t="s">
        <v>728</v>
      </c>
      <c r="C16" s="34"/>
      <c r="D16" s="149" t="s">
        <v>702</v>
      </c>
      <c r="E16" s="34" t="s">
        <v>697</v>
      </c>
    </row>
    <row r="17" spans="1:5" ht="13">
      <c r="A17" s="34">
        <v>16</v>
      </c>
      <c r="B17" s="151" t="s">
        <v>729</v>
      </c>
      <c r="C17" s="34"/>
      <c r="D17" s="149" t="s">
        <v>702</v>
      </c>
      <c r="E17" s="34" t="s">
        <v>697</v>
      </c>
    </row>
    <row r="18" spans="1:5" ht="13">
      <c r="A18" s="34">
        <v>17</v>
      </c>
      <c r="B18" s="151" t="s">
        <v>730</v>
      </c>
      <c r="C18" s="34"/>
      <c r="D18" s="149" t="s">
        <v>702</v>
      </c>
      <c r="E18" s="34" t="s">
        <v>697</v>
      </c>
    </row>
    <row r="19" spans="1:5" ht="13">
      <c r="A19" s="34">
        <v>18</v>
      </c>
      <c r="B19" s="151" t="s">
        <v>731</v>
      </c>
      <c r="C19" s="34"/>
      <c r="D19" s="149" t="s">
        <v>702</v>
      </c>
      <c r="E19" s="34" t="s">
        <v>697</v>
      </c>
    </row>
    <row r="20" spans="1:5" ht="13">
      <c r="A20" s="34">
        <v>19</v>
      </c>
      <c r="B20" s="151" t="s">
        <v>732</v>
      </c>
      <c r="C20" s="34"/>
      <c r="D20" s="149" t="s">
        <v>702</v>
      </c>
      <c r="E20" s="34" t="s">
        <v>697</v>
      </c>
    </row>
    <row r="21" spans="1:5" ht="13">
      <c r="A21" s="34">
        <v>20</v>
      </c>
      <c r="B21" s="151" t="s">
        <v>735</v>
      </c>
      <c r="C21" s="34"/>
      <c r="D21" s="150" t="s">
        <v>705</v>
      </c>
      <c r="E21" s="34" t="s">
        <v>743</v>
      </c>
    </row>
    <row r="22" spans="1:5" ht="13">
      <c r="A22" s="34">
        <v>21</v>
      </c>
      <c r="B22" s="151" t="s">
        <v>736</v>
      </c>
      <c r="C22" s="34"/>
      <c r="D22" s="150" t="s">
        <v>705</v>
      </c>
      <c r="E22" s="34" t="s">
        <v>743</v>
      </c>
    </row>
    <row r="23" spans="1:5" ht="13">
      <c r="A23" s="34">
        <v>22</v>
      </c>
      <c r="B23" s="151" t="s">
        <v>737</v>
      </c>
      <c r="C23" s="34"/>
      <c r="D23" s="150" t="s">
        <v>705</v>
      </c>
      <c r="E23" s="52" t="s">
        <v>743</v>
      </c>
    </row>
    <row r="24" spans="1:5" ht="12.5">
      <c r="A24" s="34">
        <v>23</v>
      </c>
      <c r="B24" s="34" t="s">
        <v>738</v>
      </c>
      <c r="C24" s="34"/>
      <c r="D24" s="150" t="s">
        <v>705</v>
      </c>
      <c r="E24" s="52" t="s">
        <v>743</v>
      </c>
    </row>
    <row r="25" spans="1:5">
      <c r="A25" s="5">
        <v>24</v>
      </c>
      <c r="B25" s="53" t="s">
        <v>739</v>
      </c>
      <c r="D25" s="150" t="s">
        <v>705</v>
      </c>
      <c r="E25" s="53" t="s">
        <v>743</v>
      </c>
    </row>
    <row r="26" spans="1:5">
      <c r="A26" s="5">
        <v>25</v>
      </c>
      <c r="B26" s="34" t="s">
        <v>740</v>
      </c>
      <c r="D26" s="150" t="s">
        <v>705</v>
      </c>
      <c r="E26" s="34" t="s">
        <v>743</v>
      </c>
    </row>
    <row r="27" spans="1:5">
      <c r="A27" s="5">
        <v>26</v>
      </c>
      <c r="B27" s="34" t="s">
        <v>741</v>
      </c>
      <c r="D27" s="150" t="s">
        <v>705</v>
      </c>
      <c r="E27" s="34" t="s">
        <v>743</v>
      </c>
    </row>
    <row r="28" spans="1:5">
      <c r="A28" s="5">
        <v>27</v>
      </c>
      <c r="B28" s="34" t="s">
        <v>742</v>
      </c>
      <c r="D28" s="150" t="s">
        <v>705</v>
      </c>
      <c r="E28" s="34" t="s">
        <v>743</v>
      </c>
    </row>
    <row r="29" spans="1:5">
      <c r="A29" s="5">
        <v>28</v>
      </c>
      <c r="B29" s="40" t="s">
        <v>744</v>
      </c>
      <c r="D29" s="150" t="s">
        <v>704</v>
      </c>
      <c r="E29" s="34" t="s">
        <v>756</v>
      </c>
    </row>
    <row r="30" spans="1:5">
      <c r="A30" s="5">
        <v>29</v>
      </c>
      <c r="B30" s="40" t="s">
        <v>745</v>
      </c>
      <c r="D30" s="150" t="s">
        <v>704</v>
      </c>
      <c r="E30" s="34" t="s">
        <v>757</v>
      </c>
    </row>
    <row r="31" spans="1:5">
      <c r="A31" s="5">
        <v>30</v>
      </c>
      <c r="B31" s="40" t="s">
        <v>746</v>
      </c>
      <c r="D31" s="150" t="s">
        <v>704</v>
      </c>
      <c r="E31" s="34" t="s">
        <v>758</v>
      </c>
    </row>
    <row r="32" spans="1:5">
      <c r="A32" s="5">
        <v>31</v>
      </c>
      <c r="B32" s="40" t="s">
        <v>747</v>
      </c>
      <c r="D32" s="150" t="s">
        <v>704</v>
      </c>
      <c r="E32" s="40" t="s">
        <v>759</v>
      </c>
    </row>
    <row r="33" spans="1:5">
      <c r="A33" s="5">
        <v>32</v>
      </c>
      <c r="B33" s="136" t="s">
        <v>748</v>
      </c>
      <c r="D33" s="150" t="s">
        <v>704</v>
      </c>
      <c r="E33" s="34" t="s">
        <v>639</v>
      </c>
    </row>
    <row r="34" spans="1:5">
      <c r="A34" s="5">
        <v>33</v>
      </c>
      <c r="B34" s="136" t="s">
        <v>749</v>
      </c>
      <c r="D34" s="150" t="s">
        <v>704</v>
      </c>
      <c r="E34" s="34" t="s">
        <v>252</v>
      </c>
    </row>
    <row r="35" spans="1:5">
      <c r="A35" s="5">
        <v>34</v>
      </c>
      <c r="B35" s="136" t="s">
        <v>750</v>
      </c>
      <c r="D35" s="150" t="s">
        <v>704</v>
      </c>
      <c r="E35" s="34" t="s">
        <v>459</v>
      </c>
    </row>
    <row r="36" spans="1:5">
      <c r="A36" s="5">
        <v>35</v>
      </c>
      <c r="B36" s="136" t="s">
        <v>751</v>
      </c>
      <c r="D36" s="150" t="s">
        <v>704</v>
      </c>
      <c r="E36" s="34" t="s">
        <v>119</v>
      </c>
    </row>
    <row r="37" spans="1:5" ht="15.5">
      <c r="A37" s="145">
        <v>36</v>
      </c>
      <c r="B37" s="145" t="s">
        <v>752</v>
      </c>
      <c r="C37" s="145"/>
      <c r="D37" s="150" t="s">
        <v>704</v>
      </c>
      <c r="E37" s="146" t="s">
        <v>119</v>
      </c>
    </row>
    <row r="38" spans="1:5" ht="15.5">
      <c r="A38" s="145">
        <v>37</v>
      </c>
      <c r="B38" s="145" t="s">
        <v>753</v>
      </c>
      <c r="C38" s="145"/>
      <c r="D38" s="150" t="s">
        <v>704</v>
      </c>
      <c r="E38" s="146" t="s">
        <v>683</v>
      </c>
    </row>
    <row r="39" spans="1:5" ht="15.5">
      <c r="A39" s="145">
        <v>38</v>
      </c>
      <c r="B39" s="145" t="s">
        <v>754</v>
      </c>
      <c r="C39" s="145"/>
      <c r="D39" s="150" t="s">
        <v>704</v>
      </c>
      <c r="E39" s="146" t="s">
        <v>119</v>
      </c>
    </row>
    <row r="40" spans="1:5">
      <c r="A40" s="5">
        <v>39</v>
      </c>
      <c r="B40" s="5" t="s">
        <v>755</v>
      </c>
      <c r="D40" s="150" t="s">
        <v>704</v>
      </c>
      <c r="E40" s="5" t="s">
        <v>119</v>
      </c>
    </row>
    <row r="41" spans="1:5" ht="15.5">
      <c r="A41" s="145"/>
      <c r="B41" s="145"/>
      <c r="C41" s="145"/>
      <c r="D41" s="145"/>
      <c r="E41" s="145"/>
    </row>
    <row r="42" spans="1:5" ht="15.5">
      <c r="A42" s="145"/>
      <c r="B42" s="145"/>
      <c r="C42" s="145"/>
      <c r="D42" s="145"/>
      <c r="E42" s="145"/>
    </row>
    <row r="43" spans="1:5" ht="15.5">
      <c r="A43" s="145"/>
      <c r="B43" s="145"/>
      <c r="C43" s="145"/>
      <c r="D43" s="145"/>
      <c r="E43" s="145"/>
    </row>
    <row r="44" spans="1:5">
      <c r="A44" s="5" t="s">
        <v>673</v>
      </c>
      <c r="B44" s="33"/>
    </row>
    <row r="45" spans="1:5">
      <c r="A45" s="5" t="s">
        <v>674</v>
      </c>
      <c r="B45" s="33"/>
    </row>
    <row r="46" spans="1:5">
      <c r="A46" s="5" t="s">
        <v>675</v>
      </c>
      <c r="B46" s="33"/>
    </row>
    <row r="47" spans="1:5">
      <c r="A47" s="5" t="s">
        <v>676</v>
      </c>
      <c r="B47" s="33"/>
    </row>
    <row r="48" spans="1:5">
      <c r="A48" s="5" t="s">
        <v>677</v>
      </c>
      <c r="B48" s="33"/>
    </row>
    <row r="49" spans="1:2">
      <c r="A49" s="5" t="s">
        <v>678</v>
      </c>
      <c r="B49" s="33"/>
    </row>
  </sheetData>
  <phoneticPr fontId="13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9B079-41D6-4593-9EE4-161A4B015823}">
  <dimension ref="A1:Q20"/>
  <sheetViews>
    <sheetView tabSelected="1" zoomScale="93" zoomScaleNormal="93" workbookViewId="0">
      <selection activeCell="J6" sqref="J6"/>
    </sheetView>
  </sheetViews>
  <sheetFormatPr baseColWidth="10" defaultRowHeight="12.5"/>
  <cols>
    <col min="1" max="1" width="6.81640625" customWidth="1"/>
    <col min="3" max="3" width="41.54296875" customWidth="1"/>
    <col min="4" max="4" width="3.7265625" customWidth="1"/>
    <col min="5" max="5" width="39" customWidth="1"/>
    <col min="6" max="6" width="20.6328125" customWidth="1"/>
    <col min="9" max="9" width="4.08984375" customWidth="1"/>
    <col min="10" max="10" width="40.81640625" customWidth="1"/>
    <col min="11" max="11" width="6.1796875" customWidth="1"/>
    <col min="12" max="12" width="7.08984375" customWidth="1"/>
    <col min="13" max="13" width="6" customWidth="1"/>
    <col min="14" max="14" width="6.453125" customWidth="1"/>
    <col min="15" max="15" width="6.81640625" customWidth="1"/>
    <col min="16" max="16" width="7.08984375" customWidth="1"/>
    <col min="17" max="17" width="7.90625" customWidth="1"/>
  </cols>
  <sheetData>
    <row r="1" spans="1:17" s="137" customFormat="1" ht="14.5"/>
    <row r="2" spans="1:17" s="137" customFormat="1" ht="14.5"/>
    <row r="3" spans="1:17" s="137" customFormat="1" ht="43.5">
      <c r="A3" s="138" t="s">
        <v>684</v>
      </c>
      <c r="B3" s="138" t="s">
        <v>685</v>
      </c>
      <c r="C3" s="138" t="s">
        <v>686</v>
      </c>
      <c r="D3" s="138"/>
      <c r="E3" s="138" t="s">
        <v>686</v>
      </c>
      <c r="F3" s="138" t="s">
        <v>687</v>
      </c>
      <c r="G3" s="139" t="s">
        <v>688</v>
      </c>
      <c r="J3" s="138" t="s">
        <v>710</v>
      </c>
      <c r="K3" s="140">
        <v>1</v>
      </c>
      <c r="L3" s="140">
        <v>2</v>
      </c>
      <c r="M3" s="140">
        <v>3</v>
      </c>
      <c r="N3" s="140">
        <v>4</v>
      </c>
      <c r="O3" s="140" t="s">
        <v>689</v>
      </c>
      <c r="P3" s="140" t="s">
        <v>690</v>
      </c>
      <c r="Q3" s="140" t="s">
        <v>691</v>
      </c>
    </row>
    <row r="4" spans="1:17" s="137" customFormat="1" ht="14.5">
      <c r="A4" s="141" t="s">
        <v>692</v>
      </c>
      <c r="B4" s="141" t="s">
        <v>693</v>
      </c>
      <c r="C4" s="142" t="s">
        <v>704</v>
      </c>
      <c r="D4" s="141"/>
      <c r="E4" s="40" t="s">
        <v>702</v>
      </c>
      <c r="F4" s="141" t="s">
        <v>707</v>
      </c>
      <c r="G4" s="142"/>
      <c r="I4" s="142">
        <v>1</v>
      </c>
      <c r="J4" s="34" t="s">
        <v>701</v>
      </c>
      <c r="K4" s="142"/>
      <c r="L4" s="143"/>
      <c r="M4" s="144"/>
      <c r="N4" s="143"/>
      <c r="O4" s="142"/>
      <c r="P4" s="142"/>
      <c r="Q4" s="142"/>
    </row>
    <row r="5" spans="1:17" s="137" customFormat="1" ht="14.5">
      <c r="A5" s="141" t="s">
        <v>692</v>
      </c>
      <c r="B5" s="141" t="s">
        <v>693</v>
      </c>
      <c r="C5" s="34" t="s">
        <v>705</v>
      </c>
      <c r="D5" s="141"/>
      <c r="E5" s="40" t="s">
        <v>706</v>
      </c>
      <c r="F5" s="141" t="s">
        <v>698</v>
      </c>
      <c r="G5" s="142"/>
      <c r="I5" s="142">
        <v>2</v>
      </c>
      <c r="J5" s="34" t="s">
        <v>702</v>
      </c>
      <c r="K5" s="143"/>
      <c r="L5" s="142"/>
      <c r="M5" s="143"/>
      <c r="N5" s="143"/>
      <c r="O5" s="142"/>
      <c r="P5" s="142"/>
      <c r="Q5" s="142"/>
    </row>
    <row r="6" spans="1:17" s="137" customFormat="1" ht="14.5">
      <c r="A6" s="141" t="s">
        <v>694</v>
      </c>
      <c r="B6" s="141" t="s">
        <v>693</v>
      </c>
      <c r="C6" s="40" t="s">
        <v>706</v>
      </c>
      <c r="D6" s="141"/>
      <c r="E6" s="142" t="s">
        <v>704</v>
      </c>
      <c r="F6" s="141" t="s">
        <v>699</v>
      </c>
      <c r="G6" s="142"/>
      <c r="I6" s="142">
        <v>3</v>
      </c>
      <c r="J6" s="34" t="s">
        <v>705</v>
      </c>
      <c r="K6" s="144"/>
      <c r="L6" s="143"/>
      <c r="M6" s="142"/>
      <c r="N6" s="143"/>
      <c r="O6" s="142"/>
      <c r="P6" s="142"/>
      <c r="Q6" s="142"/>
    </row>
    <row r="7" spans="1:17" s="137" customFormat="1" ht="14.5">
      <c r="A7" s="142" t="s">
        <v>694</v>
      </c>
      <c r="B7" s="141" t="s">
        <v>693</v>
      </c>
      <c r="C7" s="34" t="s">
        <v>702</v>
      </c>
      <c r="D7" s="142"/>
      <c r="E7" s="40" t="s">
        <v>705</v>
      </c>
      <c r="F7" s="141" t="s">
        <v>696</v>
      </c>
      <c r="G7" s="142"/>
      <c r="I7" s="142">
        <v>4</v>
      </c>
      <c r="J7" s="148" t="s">
        <v>704</v>
      </c>
      <c r="K7" s="142"/>
      <c r="L7" s="142"/>
      <c r="M7" s="142"/>
      <c r="N7" s="142"/>
      <c r="O7" s="142"/>
      <c r="P7" s="142"/>
      <c r="Q7" s="142"/>
    </row>
    <row r="8" spans="1:17" s="137" customFormat="1" ht="14.5">
      <c r="A8" s="142" t="s">
        <v>695</v>
      </c>
      <c r="B8" s="141" t="s">
        <v>693</v>
      </c>
      <c r="C8" s="34" t="s">
        <v>705</v>
      </c>
      <c r="D8" s="142"/>
      <c r="E8" s="142" t="s">
        <v>704</v>
      </c>
      <c r="F8" s="141" t="s">
        <v>708</v>
      </c>
      <c r="G8" s="142"/>
    </row>
    <row r="9" spans="1:17" s="137" customFormat="1" ht="14.5">
      <c r="A9" s="142" t="s">
        <v>695</v>
      </c>
      <c r="B9" s="141" t="s">
        <v>693</v>
      </c>
      <c r="C9" s="40" t="s">
        <v>706</v>
      </c>
      <c r="D9" s="142"/>
      <c r="E9" s="34" t="s">
        <v>702</v>
      </c>
      <c r="F9" s="141" t="s">
        <v>709</v>
      </c>
      <c r="G9" s="142"/>
    </row>
    <row r="10" spans="1:17" s="137" customFormat="1" ht="14.5"/>
    <row r="11" spans="1:17" s="137" customFormat="1" ht="14.5"/>
    <row r="12" spans="1:17" s="137" customFormat="1" ht="14.5"/>
    <row r="13" spans="1:17" s="137" customFormat="1" ht="14.5"/>
    <row r="14" spans="1:17" s="137" customFormat="1" ht="14.5"/>
    <row r="15" spans="1:17" s="137" customFormat="1" ht="14.5"/>
    <row r="16" spans="1:17" s="137" customFormat="1" ht="14.5"/>
    <row r="17" s="137" customFormat="1" ht="14.5"/>
    <row r="18" s="137" customFormat="1" ht="14.5"/>
    <row r="19" s="137" customFormat="1" ht="14.5"/>
    <row r="20" s="137" customFormat="1" ht="14.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Teilnehmer</vt:lpstr>
      <vt:lpstr>Score Sheet</vt:lpstr>
      <vt:lpstr>Teams</vt:lpstr>
      <vt:lpstr>Participants</vt:lpstr>
      <vt:lpstr>Group results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2022-08-31T10:23:22Z</dcterms:modified>
</cp:coreProperties>
</file>