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9f1f48ac1f2a854/Desktop/28.8.2020/17.02.2016/all documents/EVENTS/ECC/2021-2022/UMPIRE DOCUMENT/"/>
    </mc:Choice>
  </mc:AlternateContent>
  <xr:revisionPtr revIDLastSave="22" documentId="8_{B2719C92-5F6C-49DD-9B90-EA8E07E3AEA3}" xr6:coauthVersionLast="47" xr6:coauthVersionMax="47" xr10:uidLastSave="{ABCE4FA0-C31B-404D-9E76-B5FBD9DD6F09}"/>
  <bookViews>
    <workbookView xWindow="-110" yWindow="-110" windowWidth="19420" windowHeight="9800" firstSheet="1" activeTab="1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</sheets>
  <definedNames>
    <definedName name="_xlnm._FilterDatabase" localSheetId="2" hidden="1">Teams!$B$1:$B$12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<sst xmlns="http://schemas.openxmlformats.org/spreadsheetml/2006/main" count="1658" uniqueCount="730">
  <si>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</si>
  <si>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</si>
  <si>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</si>
  <si>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</si>
  <si>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</si>
  <si>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</si>
  <si>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</si>
  <si>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</si>
  <si>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</si>
  <si>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</si>
  <si>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</si>
  <si>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</si>
  <si>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</si>
  <si>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</si>
  <si>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</si>
  <si>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</si>
  <si>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</si>
  <si>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</si>
  <si>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</si>
  <si>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</si>
  <si>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</si>
  <si>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</si>
  <si>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</si>
  <si>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</si>
  <si>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</si>
  <si>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</si>
  <si>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</si>
  <si>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</si>
  <si>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</si>
  <si>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</si>
  <si>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</si>
  <si>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</si>
  <si>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</si>
  <si>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</si>
  <si>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</si>
  <si>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</si>
  <si>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</si>
  <si>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</si>
  <si>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</si>
  <si>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</si>
  <si>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</si>
  <si>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</si>
  <si>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</si>
  <si>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</si>
  <si>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</si>
  <si>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</si>
  <si>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</si>
  <si>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</si>
  <si>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</si>
  <si>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</si>
  <si>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</si>
  <si>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</si>
  <si>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</si>
  <si>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</si>
  <si>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</si>
  <si>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</si>
  <si>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</si>
  <si>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</si>
  <si>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</si>
  <si>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</si>
  <si>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</si>
  <si>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</si>
  <si>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</si>
  <si>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</si>
  <si>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</si>
  <si>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</si>
  <si>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</si>
  <si>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</si>
  <si>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</si>
  <si>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</si>
  <si>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</si>
  <si>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</si>
  <si>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</si>
  <si>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</si>
  <si>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</si>
  <si>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</si>
  <si>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</si>
  <si>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</si>
  <si>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</si>
  <si>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</si>
  <si>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</si>
  <si>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</si>
  <si>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</si>
  <si>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</si>
  <si>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</si>
  <si>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</si>
  <si>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</si>
  <si>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</si>
  <si>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</si>
  <si>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</si>
  <si>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</si>
  <si>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</si>
  <si>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</si>
  <si>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</si>
  <si>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</si>
  <si>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</si>
  <si>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</si>
  <si>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</si>
  <si>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</si>
  <si>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</si>
  <si>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</si>
  <si>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</si>
  <si>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</si>
  <si>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</si>
  <si>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</si>
  <si>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</si>
  <si>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</si>
  <si>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</si>
  <si>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</si>
  <si>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</si>
  <si>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</si>
  <si>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</si>
  <si>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</si>
  <si>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</si>
  <si>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</si>
  <si>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</si>
  <si>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</si>
  <si>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</si>
  <si>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</si>
  <si>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</si>
  <si>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</si>
  <si>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</si>
  <si>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</si>
  <si>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</si>
  <si>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</si>
  <si>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</si>
  <si>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</si>
  <si>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</si>
  <si>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</si>
  <si>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</si>
  <si>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</si>
  <si>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</si>
  <si>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</si>
  <si>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</si>
  <si>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</si>
  <si>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</si>
  <si>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</si>
  <si>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</si>
  <si>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</si>
  <si>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</si>
  <si>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</si>
  <si>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</si>
  <si>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</si>
  <si>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</si>
  <si>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</si>
  <si>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</si>
  <si>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</si>
  <si>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</si>
  <si>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</si>
  <si>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</si>
  <si>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</si>
  <si>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</si>
  <si>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</si>
  <si>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</si>
  <si>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</si>
  <si>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</si>
  <si>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</si>
  <si>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</si>
  <si>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</si>
  <si>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</si>
  <si>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</si>
  <si>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</si>
  <si>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</si>
  <si>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</si>
  <si>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</si>
  <si>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</si>
  <si>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</si>
  <si>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</si>
  <si>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</si>
  <si>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</si>
  <si>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</si>
  <si>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</si>
  <si>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</si>
  <si>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</si>
  <si>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</si>
  <si>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</si>
  <si>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</si>
  <si>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</si>
  <si>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</si>
  <si>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</si>
  <si>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</si>
  <si>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</si>
  <si>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</si>
  <si>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</si>
  <si>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</si>
  <si>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</si>
  <si>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</si>
  <si>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</si>
  <si>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</si>
  <si>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</si>
  <si>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</si>
  <si>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</si>
  <si>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</si>
  <si>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</si>
  <si>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</si>
  <si>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</si>
  <si>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</si>
  <si>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</si>
  <si>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</si>
  <si>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</si>
  <si>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</si>
  <si>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</si>
  <si>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</si>
  <si>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</si>
  <si>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</si>
  <si>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</si>
  <si>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</si>
  <si>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</si>
  <si>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</si>
  <si>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</si>
  <si>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</si>
  <si>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</si>
  <si>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</si>
  <si>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</si>
  <si>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</si>
  <si>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</si>
  <si>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</si>
  <si>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</si>
  <si>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</si>
  <si>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</si>
  <si>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</si>
  <si>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</si>
  <si>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</si>
  <si>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</si>
  <si>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</si>
  <si>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</si>
  <si>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</si>
  <si>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</si>
  <si>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</si>
  <si>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</si>
  <si>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</si>
  <si>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</si>
  <si>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</si>
  <si>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</si>
  <si>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</si>
  <si>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</si>
  <si>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</si>
  <si>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</si>
  <si>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</si>
  <si>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</si>
  <si>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</si>
  <si>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</si>
  <si>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</si>
  <si>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</si>
  <si>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</si>
  <si>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</si>
  <si>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</si>
  <si>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</si>
  <si>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</si>
  <si>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</si>
  <si>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</si>
  <si>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</si>
  <si>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</si>
  <si>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</si>
  <si>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</si>
  <si>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</si>
  <si>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</si>
  <si>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</si>
  <si>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</si>
  <si>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</si>
  <si>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</si>
  <si>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</si>
  <si>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</si>
  <si>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</si>
  <si>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</si>
  <si>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</si>
  <si>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</si>
  <si>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</si>
  <si>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</si>
  <si>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</si>
  <si>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</si>
  <si>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</si>
  <si>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</si>
  <si>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</si>
  <si>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</si>
  <si>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</si>
  <si>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</si>
  <si>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</si>
  <si>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</si>
  <si>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</si>
  <si>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</si>
  <si>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</si>
  <si>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</si>
  <si>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</si>
  <si>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</si>
  <si>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</si>
  <si>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</si>
  <si>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</si>
  <si>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</si>
  <si>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</si>
  <si>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</si>
  <si>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</si>
  <si>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</si>
  <si>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</si>
  <si>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</si>
  <si>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</si>
  <si>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</si>
  <si>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</si>
  <si>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</si>
  <si>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</si>
  <si>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</si>
  <si>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</si>
  <si>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</si>
  <si>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</si>
  <si>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</si>
  <si>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</si>
  <si>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</si>
  <si>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</si>
  <si>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</si>
  <si>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</si>
  <si>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</si>
  <si>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</si>
  <si>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</si>
  <si>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</si>
  <si>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</si>
  <si>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</si>
  <si>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</si>
  <si>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</si>
  <si>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</si>
  <si>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</si>
  <si>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</si>
  <si>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</si>
  <si>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</si>
  <si>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</si>
  <si>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</si>
  <si>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</si>
  <si>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</si>
  <si>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</si>
  <si>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</si>
  <si>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</si>
  <si>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</si>
  <si>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</si>
  <si>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</si>
  <si>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</si>
  <si>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</si>
  <si>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</si>
  <si>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</si>
  <si>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</si>
  <si>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</si>
  <si>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</si>
  <si>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</si>
  <si>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</si>
  <si>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</si>
  <si>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</si>
  <si>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</si>
  <si>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</si>
  <si>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</si>
  <si>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</si>
  <si>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</si>
  <si>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</si>
  <si>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</si>
  <si>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</si>
  <si>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</si>
  <si>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</si>
  <si>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</si>
  <si>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</si>
  <si>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</si>
  <si>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</si>
  <si>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</si>
  <si>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</si>
  <si>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</si>
  <si>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</si>
  <si>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</si>
  <si>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</si>
  <si>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</si>
  <si>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</si>
  <si>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</si>
  <si>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</si>
  <si>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</si>
  <si>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</si>
  <si>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</si>
  <si>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</si>
  <si>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</si>
  <si>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</si>
  <si>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</si>
  <si>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</si>
  <si>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</si>
  <si>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</si>
  <si>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</si>
  <si>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</si>
  <si>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</si>
  <si>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</si>
  <si>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</si>
  <si>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</si>
  <si>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</si>
  <si>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</si>
  <si>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</si>
  <si>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</si>
  <si>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</si>
  <si>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</si>
  <si>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</si>
  <si>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</si>
  <si>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</si>
  <si>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</si>
  <si>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</si>
  <si>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</si>
  <si>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</si>
  <si>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</si>
  <si>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</si>
  <si>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</si>
  <si>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</si>
  <si>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</si>
  <si>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</si>
  <si>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</si>
  <si>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</si>
  <si>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</si>
  <si>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</si>
  <si>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</si>
  <si>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</si>
  <si>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</si>
  <si>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</si>
  <si>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</si>
  <si>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</si>
  <si>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</si>
  <si>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</si>
  <si>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</si>
  <si>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</si>
  <si>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</si>
  <si>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</si>
  <si>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</si>
  <si>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</si>
  <si>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</si>
  <si>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</si>
  <si>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</si>
  <si>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</si>
  <si>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</si>
  <si>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</si>
  <si>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</si>
  <si>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</si>
  <si>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</si>
  <si>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</si>
  <si>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</si>
  <si>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</si>
  <si>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</si>
  <si>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</si>
  <si>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</si>
  <si>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</si>
  <si>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</si>
  <si>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</si>
  <si>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</si>
  <si>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</si>
  <si>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</si>
  <si>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</si>
  <si>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</si>
  <si>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</si>
  <si>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</si>
  <si>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</si>
  <si>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</si>
  <si>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</si>
  <si>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</si>
  <si>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</si>
  <si>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</si>
  <si>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</si>
  <si>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</si>
  <si>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</si>
  <si>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</si>
  <si>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</si>
  <si>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</si>
  <si>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</si>
  <si>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</si>
  <si>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</si>
  <si>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</si>
  <si>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</si>
  <si>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</si>
  <si>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</si>
  <si>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</si>
  <si>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</si>
  <si>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</si>
  <si>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</si>
  <si>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</si>
  <si>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</si>
  <si>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</si>
  <si>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</si>
  <si>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</si>
  <si>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</si>
  <si>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</si>
  <si>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</si>
  <si>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</si>
  <si>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</si>
  <si>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</si>
  <si>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</si>
  <si>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</si>
  <si>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</si>
  <si>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</si>
  <si>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</si>
  <si>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</si>
  <si>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</si>
  <si>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</si>
  <si>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</si>
  <si>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</si>
  <si>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</si>
  <si>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</si>
  <si>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</si>
  <si>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</si>
  <si>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</si>
  <si>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</si>
  <si>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</si>
  <si>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</si>
  <si>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</si>
  <si>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</si>
  <si>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</si>
  <si>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</si>
  <si>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</si>
  <si>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</si>
  <si>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</si>
  <si>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</si>
  <si>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</si>
  <si>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</si>
  <si>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</si>
  <si>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</si>
  <si>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</si>
  <si>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</si>
  <si>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</si>
  <si>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</si>
  <si>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</si>
  <si>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</si>
  <si>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</si>
  <si>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</si>
  <si>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</si>
  <si>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</si>
  <si>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</si>
  <si>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</si>
  <si>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</si>
  <si>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</si>
  <si>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</si>
  <si>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</si>
  <si>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</si>
  <si>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</si>
  <si>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</si>
  <si>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</si>
  <si>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</si>
  <si>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</si>
  <si>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</si>
  <si>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</si>
  <si>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</si>
  <si>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</si>
  <si>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</si>
  <si>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</si>
  <si>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</si>
  <si>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</si>
  <si>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</si>
  <si>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</si>
  <si>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</si>
  <si>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</si>
  <si>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</si>
  <si>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</si>
  <si>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</si>
  <si>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</si>
  <si>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</si>
  <si>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</si>
  <si>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</si>
  <si>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</si>
  <si>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</si>
  <si>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</si>
  <si>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</si>
  <si>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</si>
  <si>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</si>
  <si>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</si>
  <si>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</si>
  <si>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</si>
  <si>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</si>
  <si>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</si>
  <si>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</si>
  <si>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</si>
  <si>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</si>
  <si>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</si>
  <si>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</si>
  <si>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</si>
  <si>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</si>
  <si>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</si>
  <si>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</si>
  <si>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</si>
  <si>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</si>
  <si>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</si>
  <si>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</si>
  <si>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</si>
  <si>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</si>
  <si>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</si>
  <si>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</si>
  <si>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</si>
  <si>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</si>
  <si>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</si>
  <si>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</si>
  <si>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</si>
  <si>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</si>
  <si>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</si>
  <si>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</si>
  <si>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</si>
  <si>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</si>
  <si>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</si>
  <si>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</si>
  <si>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</si>
  <si>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</si>
  <si>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</si>
  <si>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</si>
  <si>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</si>
  <si>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</si>
  <si>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</si>
  <si>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</si>
  <si>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</si>
  <si>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</si>
  <si>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</si>
  <si>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</si>
  <si>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</si>
  <si>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</si>
  <si>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</si>
  <si>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</si>
  <si>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</si>
  <si>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</si>
  <si>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</si>
  <si>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</si>
  <si>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</si>
  <si>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</si>
  <si>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</si>
  <si>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</si>
  <si>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</si>
  <si>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</si>
  <si>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</si>
  <si>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</si>
  <si>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</si>
  <si>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</si>
  <si>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</si>
  <si>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</si>
  <si>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</si>
  <si>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</si>
  <si>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</si>
  <si>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</si>
  <si>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</si>
  <si>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</si>
  <si>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</si>
  <si>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</si>
  <si>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</si>
  <si>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</si>
  <si>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</si>
  <si>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</si>
  <si>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</si>
  <si>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</si>
  <si>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</si>
  <si>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</si>
  <si>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ESP</t>
  </si>
  <si>
    <t>CZE</t>
  </si>
  <si>
    <t>RUS</t>
  </si>
  <si>
    <t>ROU</t>
  </si>
  <si>
    <t>HUN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</si>
  <si>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</si>
  <si>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</si>
  <si>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</si>
  <si>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</si>
  <si>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</si>
  <si>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</si>
  <si>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</si>
  <si>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</si>
  <si>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</si>
  <si>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</si>
  <si>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</si>
  <si>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</si>
  <si>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</si>
  <si>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</si>
  <si>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</si>
  <si>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</si>
  <si>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</si>
  <si>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</si>
  <si>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</si>
  <si>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</si>
  <si>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</si>
  <si>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4(res)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</si>
  <si>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</si>
  <si>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</si>
  <si>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</si>
  <si>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</si>
  <si>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</si>
  <si>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</si>
  <si>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</si>
  <si>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</si>
  <si>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</si>
  <si>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</si>
  <si>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</si>
  <si>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</si>
  <si>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</si>
  <si>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</si>
  <si>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</si>
  <si>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</si>
  <si>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</si>
  <si>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</si>
  <si>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</si>
  <si>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</si>
  <si>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THA</t>
  </si>
  <si>
    <t>Stage/Round</t>
  </si>
  <si>
    <t>UKR</t>
  </si>
  <si>
    <t>CHN</t>
  </si>
  <si>
    <t>SRB</t>
  </si>
  <si>
    <t>Metz TT (FRA)</t>
  </si>
  <si>
    <t>SKST PLUS Hodonin (CZE)</t>
  </si>
  <si>
    <t>Girbau Vic TT (ESP)</t>
  </si>
  <si>
    <t>TTC Novi Sad (SRB)</t>
  </si>
  <si>
    <t>Dina MESHREF</t>
  </si>
  <si>
    <t>Adina DIACONU</t>
  </si>
  <si>
    <t>WU Jiaduo</t>
  </si>
  <si>
    <t>Mariia TAILAKOVA</t>
  </si>
  <si>
    <t>Leonie HARTBRICH</t>
  </si>
  <si>
    <t>Julia KOCH</t>
  </si>
  <si>
    <t>EGY</t>
  </si>
  <si>
    <t>Natalia PARTYKA</t>
  </si>
  <si>
    <t>Sakura MORI</t>
  </si>
  <si>
    <t>Karin ADAMKOVA</t>
  </si>
  <si>
    <t>Marketa SEVCIKOVA</t>
  </si>
  <si>
    <t>Linda ZADEROVA</t>
  </si>
  <si>
    <t>Anna KLEMPEREROVA</t>
  </si>
  <si>
    <t>Tetyana BILENKO</t>
  </si>
  <si>
    <t>Monika PARIZKOVA</t>
  </si>
  <si>
    <t>Veronika KMETOVA</t>
  </si>
  <si>
    <t>Klara SEVCIKOVA</t>
  </si>
  <si>
    <t>Rebeka ZIZKOVSKA</t>
  </si>
  <si>
    <t>Sofia-Xuan ZHANG</t>
  </si>
  <si>
    <t>Charlotte CAREY</t>
  </si>
  <si>
    <t>TAMOLWAN KHETKHUAN</t>
  </si>
  <si>
    <t>Sílvia Coll SOLA</t>
  </si>
  <si>
    <t>Aneta Justyna OLENDZKA-DZIENDZIEL</t>
  </si>
  <si>
    <t>Noa Muñoz VILA</t>
  </si>
  <si>
    <t>CAMILA RENATA MOSCOSO</t>
  </si>
  <si>
    <t>Irina Gimeno FONT</t>
  </si>
  <si>
    <t>WAL</t>
  </si>
  <si>
    <t>Annamaria ERDELYI</t>
  </si>
  <si>
    <t>LAM Yee Lok</t>
  </si>
  <si>
    <t>Aneta MAKSZUTI</t>
  </si>
  <si>
    <t>Tijana JOKIC</t>
  </si>
  <si>
    <t>Radmila TOMINJAK</t>
  </si>
  <si>
    <t>Reka BEZEK</t>
  </si>
  <si>
    <t>Anđelija RATIĆ</t>
  </si>
  <si>
    <t>Sara RADAK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</si>
</sst>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8">
    <font>
      <sz val="10"/>
      <name val="Arial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3" fillId="0" borderId="0"/>
  </cellStyleXfs>
  <cellXfs count="13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14" fillId="2" borderId="1" xfId="0" applyFont="1" applyFill="1" applyBorder="1"/>
    <xf numFmtId="0" fontId="0" fillId="0" borderId="1" xfId="0" applyFont="1" applyBorder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5" fillId="0" borderId="3" xfId="0" applyFont="1" applyBorder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0" xfId="0" applyFont="1" applyBorder="1"/>
    <xf numFmtId="0" fontId="4" fillId="3" borderId="10" xfId="0" applyFont="1" applyFill="1" applyBorder="1" applyAlignment="1">
      <alignment horizontal="center"/>
    </xf>
    <xf numFmtId="0" fontId="1" fillId="0" borderId="23" xfId="0" applyFont="1" applyFill="1" applyBorder="1"/>
    <xf numFmtId="0" fontId="1" fillId="0" borderId="24" xfId="0" applyFont="1" applyFill="1" applyBorder="1" applyAlignment="1">
      <alignment vertical="center"/>
    </xf>
    <xf numFmtId="0" fontId="1" fillId="0" borderId="24" xfId="0" applyFont="1" applyFill="1" applyBorder="1"/>
    <xf numFmtId="0" fontId="1" fillId="0" borderId="25" xfId="0" applyFont="1" applyFill="1" applyBorder="1"/>
    <xf numFmtId="0" fontId="11" fillId="0" borderId="8" xfId="0" applyFont="1" applyBorder="1"/>
    <xf numFmtId="0" fontId="4" fillId="3" borderId="12" xfId="0" applyFont="1" applyFill="1" applyBorder="1" applyAlignment="1">
      <alignment horizontal="center"/>
    </xf>
    <xf numFmtId="0" fontId="4" fillId="0" borderId="10" xfId="0" applyFont="1" applyBorder="1" applyAlignment="1"/>
    <xf numFmtId="0" fontId="1" fillId="0" borderId="1" xfId="0" applyFont="1" applyBorder="1" applyAlignment="1"/>
    <xf numFmtId="0" fontId="4" fillId="3" borderId="13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5" fillId="0" borderId="7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6" fillId="0" borderId="1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115454</xdr:colOff>
      <xdr:row>1</xdr:row>
      <xdr:rowOff>96212</xdr:rowOff>
    </xdr:from>
    <xdr:to>
      <xdr:col>2</xdr:col>
      <xdr:colOff>327121</xdr:colOff>
      <xdr:row>5</xdr:row>
      <xdr:rowOff>3638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4D0068-CFC4-409E-A5E2-D7E2D4C1C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454" y="153939"/>
          <a:ext cx="1276414" cy="9144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82" totalsRowShown="0" headerRowDxfId="6" dataDxfId="5">
  <autoFilter ref="A1:E82" xr:uid="{00000000-0009-0000-0100-000001000000}"/>
  <sortState xmlns:xlrd2="http://schemas.microsoft.com/office/spreadsheetml/2017/richdata2" ref="A2:E84">
    <sortCondition ref="D1:D84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tabSelected="1" view="pageLayout" topLeftCell="A3" zoomScale="99" zoomScaleNormal="100" zoomScalePageLayoutView="99" workbookViewId="0">
      <selection activeCell="H4" sqref="H4"/>
    </sheetView>
  </sheetViews>
  <sheetFormatPr defaultColWidth="10.90625" defaultRowHeight="12.5"/>
  <cols>
    <col min="1" max="1" width="6.90625" customWidth="1"/>
    <col min="2" max="2" width="8.36328125" customWidth="1"/>
    <col min="3" max="3" width="32.7265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71" t="s">
        <v>656</v>
      </c>
      <c r="D5" s="71"/>
      <c r="E5" s="71"/>
      <c r="F5" s="71"/>
      <c r="G5" s="71"/>
      <c r="H5" s="71"/>
      <c r="I5" s="71"/>
      <c r="J5" s="71"/>
      <c r="K5" s="71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72" t="s">
        <v>657</v>
      </c>
      <c r="B8" s="72"/>
      <c r="C8" s="15" t="s">
        <v>632</v>
      </c>
      <c r="D8" s="73" t="s">
        <v>684</v>
      </c>
      <c r="E8" s="74"/>
      <c r="F8" s="75"/>
      <c r="G8" s="73" t="s">
        <v>658</v>
      </c>
      <c r="H8" s="74"/>
      <c r="I8" s="74"/>
      <c r="J8" s="75"/>
      <c r="K8" s="72" t="s">
        <v>687</v>
      </c>
      <c r="L8" s="72"/>
      <c r="M8" s="72"/>
      <c r="N8" s="72"/>
      <c r="O8" s="72"/>
      <c r="P8" s="4"/>
      <c r="Q8" s="4"/>
      <c r="R8" s="4"/>
      <c r="S8" s="4"/>
      <c r="T8" s="4"/>
      <c r="U8" s="4"/>
    </row>
    <row r="9" spans="1:21" ht="18.5">
      <c r="A9" s="72"/>
      <c r="B9" s="72"/>
      <c r="C9" s="15"/>
      <c r="D9" s="73"/>
      <c r="E9" s="74"/>
      <c r="F9" s="75"/>
      <c r="G9" s="73"/>
      <c r="H9" s="74"/>
      <c r="I9" s="74"/>
      <c r="J9" s="75"/>
      <c r="K9" s="72"/>
      <c r="L9" s="72"/>
      <c r="M9" s="72"/>
      <c r="N9" s="72"/>
      <c r="O9" s="72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68" t="s">
        <v>659</v>
      </c>
      <c r="C11" s="70"/>
      <c r="D11" s="1"/>
      <c r="E11" s="68" t="s">
        <v>661</v>
      </c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4"/>
      <c r="Q11" s="4"/>
      <c r="R11" s="4"/>
      <c r="S11" s="4"/>
      <c r="T11" s="4"/>
      <c r="U11" s="4"/>
    </row>
    <row r="12" spans="1:21" ht="19" thickBot="1">
      <c r="A12" s="36">
        <v>1</v>
      </c>
      <c r="B12" s="130" t="str">
        <f>VLOOKUP(A12,Teams!$A$2:$B$12,2,FALSE)</f>
        <v>Metz TT (FRA)</v>
      </c>
      <c r="C12" s="129"/>
      <c r="D12" s="1" t="s">
        <v>660</v>
      </c>
      <c r="E12" s="126" t="str">
        <f>VLOOKUP(P12,Teams!$A$2:$B$12,2,FALSE)</f>
        <v>SKST PLUS Hodonin (CZE)</v>
      </c>
      <c r="F12" s="127"/>
      <c r="G12" s="127"/>
      <c r="H12" s="127"/>
      <c r="I12" s="128"/>
      <c r="J12" s="128"/>
      <c r="K12" s="128"/>
      <c r="L12" s="128"/>
      <c r="M12" s="128"/>
      <c r="N12" s="128"/>
      <c r="O12" s="129"/>
      <c r="P12" s="42">
        <v>2</v>
      </c>
      <c r="Q12" s="4"/>
      <c r="R12" s="4"/>
      <c r="S12" s="4"/>
      <c r="T12" s="4"/>
      <c r="U12" s="4"/>
    </row>
    <row r="13" spans="1:21" ht="29.5" thickBot="1">
      <c r="A13" s="49"/>
      <c r="B13" s="51" t="s">
        <v>685</v>
      </c>
      <c r="C13" s="50"/>
      <c r="D13" s="1"/>
      <c r="E13" s="99" t="s">
        <v>685</v>
      </c>
      <c r="F13" s="100"/>
      <c r="G13" s="100"/>
      <c r="H13" s="100"/>
      <c r="I13" s="81"/>
      <c r="J13" s="82"/>
      <c r="K13" s="82"/>
      <c r="L13" s="82"/>
      <c r="M13" s="82"/>
      <c r="N13" s="82"/>
      <c r="O13" s="101"/>
      <c r="P13" s="49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83" t="s">
        <v>633</v>
      </c>
      <c r="F14" s="84"/>
      <c r="G14" s="85"/>
      <c r="H14" s="85"/>
      <c r="I14" s="85"/>
      <c r="J14" s="85"/>
      <c r="K14" s="85"/>
      <c r="L14" s="86"/>
      <c r="M14" s="87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21</v>
      </c>
      <c r="C15" s="10" t="str">
        <f>VLOOKUP(B15,Participants!$A$1:$E$82,3,FALSE)&amp;VLOOKUP(B15,Participants!$A$1:$E$82,2,FALSE)</f>
        <v>Sílvia Coll SOLA</v>
      </c>
      <c r="D15" s="12">
        <v>50</v>
      </c>
      <c r="E15" s="55" t="str">
        <f>VLOOKUP(D15,Participants!$A$1:$E$82,3,FALSE)&amp;VLOOKUP(D15,Participants!$A$1:$E$82,2,FALSE)</f>
        <v/>
      </c>
      <c r="F15" s="55"/>
      <c r="G15" s="55" t="e">
        <f>VLOOKUP(E15,Participants!$A$1:$E$82,3,FALSE)&amp;VLOOKUP(E15,Participants!$A$1:$E$82,2,FALSE)</f>
        <v>#N/A</v>
      </c>
      <c r="H15" s="55"/>
      <c r="I15" s="55" t="e">
        <f>VLOOKUP(G15,Participants!$A$1:$E$82,3,FALSE)&amp;VLOOKUP(G15,Participants!$A$1:$E$82,2,FALSE)</f>
        <v>#N/A</v>
      </c>
      <c r="J15" s="55"/>
      <c r="K15" s="55" t="e">
        <f>VLOOKUP(I15,Participants!$A$1:$E$82,3,FALSE)&amp;VLOOKUP(I15,Participants!$A$1:$E$82,2,FALSE)</f>
        <v>#N/A</v>
      </c>
      <c r="L15" s="55"/>
      <c r="M15" s="55" t="e">
        <f>VLOOKUP(K15,Participants!$A$1:$E$82,3,FALSE)&amp;VLOOKUP(K15,Participants!$A$1:$E$82,2,FALSE)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88"/>
      <c r="F16" s="88"/>
      <c r="G16" s="88"/>
      <c r="H16" s="88"/>
      <c r="I16" s="88"/>
      <c r="J16" s="88"/>
      <c r="K16" s="88"/>
      <c r="L16" s="88"/>
      <c r="M16" s="88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89" t="s">
        <v>634</v>
      </c>
      <c r="F17" s="90"/>
      <c r="G17" s="91"/>
      <c r="H17" s="91"/>
      <c r="I17" s="91"/>
      <c r="J17" s="91"/>
      <c r="K17" s="91"/>
      <c r="L17" s="92"/>
      <c r="M17" s="93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77"/>
      <c r="F18" s="78"/>
      <c r="G18" s="78"/>
      <c r="H18" s="79"/>
      <c r="I18" s="79"/>
      <c r="J18" s="79"/>
      <c r="K18" s="79"/>
      <c r="L18" s="79"/>
      <c r="M18" s="80"/>
      <c r="N18" s="13"/>
      <c r="O18" s="13"/>
      <c r="P18" s="4"/>
      <c r="Q18" s="4"/>
      <c r="R18" s="4"/>
      <c r="S18" s="4"/>
      <c r="T18" s="4"/>
      <c r="U18" s="4"/>
    </row>
    <row r="19" spans="1:21" ht="18.5">
      <c r="A19" s="44" t="s">
        <v>667</v>
      </c>
      <c r="B19" s="12" t="s">
        <v>680</v>
      </c>
      <c r="C19" s="43" t="str">
        <f>VLOOKUP(B19,Participants!$A$1:$E$82,3,FALSE)&amp;VLOOKUP(B19,Participants!$A$1:$E$82,2,FALSE)</f>
        <v/>
      </c>
      <c r="D19" s="65" t="s">
        <v>675</v>
      </c>
      <c r="E19" s="66"/>
      <c r="F19" s="67"/>
      <c r="G19" s="11" t="s">
        <v>682</v>
      </c>
      <c r="H19" s="59" t="str">
        <f>VLOOKUP(G19,Participants!$A$1:$E$82,3,FALSE)&amp;VLOOKUP(G19,Participants!$A$1:$E$82,2,FALSE)</f>
        <v/>
      </c>
      <c r="I19" s="60"/>
      <c r="J19" s="60"/>
      <c r="K19" s="60"/>
      <c r="L19" s="60"/>
      <c r="M19" s="60"/>
      <c r="N19" s="60"/>
      <c r="O19" s="61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664</v>
      </c>
      <c r="B21" s="17"/>
      <c r="C21" s="48" t="s">
        <v>662</v>
      </c>
      <c r="D21" s="46"/>
      <c r="E21" s="62" t="s">
        <v>663</v>
      </c>
      <c r="F21" s="63"/>
      <c r="G21" s="63"/>
      <c r="H21" s="63"/>
      <c r="I21" s="63"/>
      <c r="J21" s="63"/>
      <c r="K21" s="63"/>
      <c r="L21" s="63"/>
      <c r="M21" s="63"/>
      <c r="N21" s="63"/>
      <c r="O21" s="64"/>
      <c r="P21" s="4"/>
      <c r="Q21" s="4"/>
      <c r="R21" s="4"/>
      <c r="S21" s="4"/>
      <c r="T21" s="4"/>
      <c r="U21" s="4"/>
    </row>
    <row r="22" spans="1:21" ht="18.5">
      <c r="A22" s="14">
        <v>1</v>
      </c>
      <c r="B22" s="11">
        <v>17</v>
      </c>
      <c r="C22" s="10" t="str">
        <f>VLOOKUP(B22,Participants!$A$1:$E$82,3,FALSE)&amp;VLOOKUP(B22,Participants!$A$1:$E$82,2,FALSE)</f>
        <v>Rebeka ZIZKOVSKA</v>
      </c>
      <c r="D22" s="45">
        <v>47</v>
      </c>
      <c r="E22" s="55" t="str">
        <f>VLOOKUP(D22,Participants!$A$1:$E$82,3,FALSE)&amp;VLOOKUP(D22,Participants!$A$1:$E$82,2,FALSE)</f>
        <v/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4"/>
      <c r="Q22" s="4"/>
      <c r="R22" s="4"/>
      <c r="S22" s="4"/>
      <c r="T22" s="4"/>
      <c r="U22" s="4"/>
    </row>
    <row r="23" spans="1:21" ht="18.5">
      <c r="A23" s="15">
        <v>2</v>
      </c>
      <c r="B23" s="12">
        <v>18</v>
      </c>
      <c r="C23" s="9" t="str">
        <f>VLOOKUP(B23,Participants!$A$1:$E$82,3,FALSE)&amp;VLOOKUP(B23,Participants!$A$1:$E$82,2,FALSE)</f>
        <v>Sofia-Xuan ZHANG</v>
      </c>
      <c r="D23" s="36">
        <v>48</v>
      </c>
      <c r="E23" s="52" t="str">
        <f>VLOOKUP(D23,Participants!$A$1:$E$82,3,FALSE)&amp;VLOOKUP(D23,Participants!$A$1:$E$82,2,FALSE)</f>
        <v/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>
        <v>20</v>
      </c>
      <c r="C24" s="9" t="str">
        <f>VLOOKUP(B24,Participants!$A$1:$E$82,3,FALSE)&amp;VLOOKUP(B24,Participants!$A$1:$E$82,2,FALSE)</f>
        <v>TAMOLWAN KHETKHUAN</v>
      </c>
      <c r="D24" s="36">
        <v>49</v>
      </c>
      <c r="E24" s="52" t="str">
        <f>VLOOKUP(D24,Participants!$A$1:$E$82,3,FALSE)&amp;VLOOKUP(D24,Participants!$A$1:$E$82,2,FALSE)</f>
        <v/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4"/>
      <c r="Q24" s="4"/>
      <c r="R24" s="4"/>
      <c r="S24" s="4"/>
      <c r="T24" s="4"/>
      <c r="U24" s="4"/>
    </row>
    <row r="25" spans="1:21" ht="18.5">
      <c r="A25" s="15" t="s">
        <v>665</v>
      </c>
      <c r="B25" s="12">
        <v>19</v>
      </c>
      <c r="C25" s="9" t="str">
        <f>VLOOKUP(B25,Participants!$A$1:$E$82,3,FALSE)&amp;VLOOKUP(B25,Participants!$A$1:$E$82,2,FALSE)</f>
        <v>Charlotte CAREY</v>
      </c>
      <c r="D25" s="36"/>
      <c r="E25" s="52" t="e">
        <f>VLOOKUP(D25,Participants!$A$1:$E$82,3,FALSE)&amp;VLOOKUP(D25,Participants!$A$1:$E$82,2,FALSE)</f>
        <v>#N/A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68" t="s">
        <v>651</v>
      </c>
      <c r="C27" s="69"/>
      <c r="D27" s="69"/>
      <c r="E27" s="56" t="s">
        <v>666</v>
      </c>
      <c r="F27" s="58"/>
      <c r="G27" s="58"/>
      <c r="H27" s="58"/>
      <c r="I27" s="58"/>
      <c r="J27" s="58"/>
      <c r="K27" s="58"/>
      <c r="L27" s="58"/>
      <c r="M27" s="58"/>
      <c r="N27" s="57"/>
      <c r="O27" s="56" t="s">
        <v>655</v>
      </c>
      <c r="P27" s="57"/>
      <c r="Q27" s="4"/>
      <c r="R27" s="4"/>
      <c r="S27" s="4"/>
      <c r="T27" s="4"/>
      <c r="U27" s="4"/>
    </row>
    <row r="28" spans="1:21" ht="14" customHeight="1" thickBot="1">
      <c r="A28" s="21"/>
      <c r="B28" s="68"/>
      <c r="C28" s="69"/>
      <c r="D28" s="70"/>
      <c r="E28" s="56">
        <v>1</v>
      </c>
      <c r="F28" s="57"/>
      <c r="G28" s="56">
        <v>2</v>
      </c>
      <c r="H28" s="57"/>
      <c r="I28" s="56">
        <v>3</v>
      </c>
      <c r="J28" s="57"/>
      <c r="K28" s="56">
        <v>4</v>
      </c>
      <c r="L28" s="57"/>
      <c r="M28" s="56">
        <v>5</v>
      </c>
      <c r="N28" s="57"/>
      <c r="O28" s="56"/>
      <c r="P28" s="57"/>
      <c r="Q28" s="4"/>
      <c r="R28" s="4"/>
      <c r="S28" s="4"/>
      <c r="T28" s="4"/>
      <c r="U28" s="4"/>
    </row>
    <row r="29" spans="1:21" ht="21.75" customHeight="1" thickBot="1">
      <c r="A29" s="10" t="s">
        <v>644</v>
      </c>
      <c r="B29" s="94" t="str">
        <f>VLOOKUP(B22,Participants!$A$1:$E$82,2,FALSE)&amp;" vs. "&amp;VLOOKUP(D23,Participants!$A$1:$E$82,2,FALSE)</f>
        <v xml:space="preserve">Rebeka ZIZKOVSKA vs. </v>
      </c>
      <c r="C29" s="95"/>
      <c r="D29" s="95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9" t="s">
        <v>645</v>
      </c>
      <c r="B30" s="96" t="str">
        <f>VLOOKUP(B23,Participants!$A$1:$E$82,2,FALSE)&amp;" vs. "&amp;VLOOKUP(D22,Participants!$A$1:$E$82,2,FALSE)</f>
        <v xml:space="preserve">Sofia-Xuan ZHANG vs. </v>
      </c>
      <c r="C30" s="97"/>
      <c r="D30" s="98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646</v>
      </c>
      <c r="B31" s="73" t="str">
        <f>VLOOKUP(B24,Participants!$A$1:$E$82,2,FALSE)&amp;" vs. "&amp;VLOOKUP(D24,Participants!$A$1:$E$82,2,FALSE)</f>
        <v xml:space="preserve">TAMOLWAN KHETKHUAN vs. </v>
      </c>
      <c r="C31" s="74"/>
      <c r="D31" s="75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4"/>
      <c r="R31" s="4"/>
      <c r="S31" s="4"/>
      <c r="T31" s="4"/>
      <c r="U31" s="4"/>
    </row>
    <row r="32" spans="1:21" ht="21.75" customHeight="1" thickBot="1">
      <c r="A32" s="9" t="s">
        <v>647</v>
      </c>
      <c r="B32" s="96" t="str">
        <f>VLOOKUP(B22,Participants!$A$1:$E$82,2,FALSE)&amp;" vs. "&amp;VLOOKUP(D22,Participants!$A$1:$E$82,2,FALSE)</f>
        <v xml:space="preserve">Rebeka ZIZKOVSKA vs. </v>
      </c>
      <c r="C32" s="97"/>
      <c r="D32" s="98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4"/>
      <c r="R32" s="4"/>
      <c r="S32" s="4"/>
      <c r="T32" s="4"/>
      <c r="U32" s="4"/>
    </row>
    <row r="33" spans="1:21" ht="21.75" customHeight="1" thickBot="1">
      <c r="A33" s="9" t="s">
        <v>648</v>
      </c>
      <c r="B33" s="96" t="str">
        <f>VLOOKUP(B23,Participants!$A$1:$E$82,2,FALSE)&amp;" vs. "&amp;VLOOKUP(D23,Participants!$A$1:$E$82,2,FALSE)</f>
        <v xml:space="preserve">Sofia-Xuan ZHANG vs. </v>
      </c>
      <c r="C33" s="97"/>
      <c r="D33" s="98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4"/>
      <c r="R33" s="4"/>
      <c r="S33" s="4"/>
      <c r="T33" s="4"/>
      <c r="U33" s="4"/>
    </row>
    <row r="34" spans="1:21" ht="7.5" customHeight="1" thickBot="1">
      <c r="A34" s="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4"/>
    </row>
    <row r="35" spans="1:21" ht="19" thickBot="1">
      <c r="A35" s="68" t="s">
        <v>649</v>
      </c>
      <c r="B35" s="70"/>
      <c r="C35" s="41">
        <f>Teams!B12</f>
        <v>0</v>
      </c>
      <c r="D35" s="68" t="s">
        <v>651</v>
      </c>
      <c r="E35" s="69"/>
      <c r="F35" s="70"/>
      <c r="G35" s="68" t="s">
        <v>655</v>
      </c>
      <c r="H35" s="69"/>
      <c r="I35" s="69"/>
      <c r="J35" s="70"/>
      <c r="K35" s="121" t="s">
        <v>650</v>
      </c>
      <c r="L35" s="122"/>
      <c r="M35" s="122"/>
      <c r="N35" s="122"/>
      <c r="O35" s="122"/>
      <c r="P35" s="123"/>
      <c r="Q35" s="4"/>
      <c r="R35" s="4"/>
      <c r="S35" s="4"/>
      <c r="T35" s="4"/>
      <c r="U35" s="4"/>
    </row>
    <row r="36" spans="1:21" ht="19" thickBot="1">
      <c r="A36" s="19"/>
      <c r="B36" s="19"/>
      <c r="C36" s="32"/>
      <c r="D36" s="47"/>
      <c r="E36" s="77"/>
      <c r="F36" s="104"/>
      <c r="G36" s="77">
        <f>SUM(O29:O33)</f>
        <v>0</v>
      </c>
      <c r="H36" s="104"/>
      <c r="I36" s="77">
        <f>SUM(P29:P33)</f>
        <v>0</v>
      </c>
      <c r="J36" s="104"/>
      <c r="K36" s="53">
        <f>SUM(E29:E33,G29:G33,I29:I33,K29:K33,M29:M33)</f>
        <v>0</v>
      </c>
      <c r="L36" s="54"/>
      <c r="M36" s="54"/>
      <c r="N36" s="54">
        <f>SUM(F29:F33,H29:H33,J29:J33,L29:L33,N29:N33)</f>
        <v>0</v>
      </c>
      <c r="O36" s="54"/>
      <c r="P36" s="76"/>
      <c r="Q36" s="4"/>
      <c r="R36" s="4"/>
      <c r="S36" s="4"/>
      <c r="T36" s="4"/>
      <c r="U36" s="4"/>
    </row>
    <row r="37" spans="1:21" ht="18.5">
      <c r="A37" s="19"/>
      <c r="B37" s="19"/>
      <c r="C37" s="32"/>
      <c r="D37" s="10" t="s">
        <v>676</v>
      </c>
      <c r="E37" s="55" t="s">
        <v>677</v>
      </c>
      <c r="F37" s="55"/>
      <c r="G37" s="55" t="s">
        <v>676</v>
      </c>
      <c r="H37" s="55"/>
      <c r="I37" s="55" t="s">
        <v>677</v>
      </c>
      <c r="J37" s="55"/>
      <c r="K37" s="55" t="s">
        <v>676</v>
      </c>
      <c r="L37" s="55"/>
      <c r="M37" s="55"/>
      <c r="N37" s="55" t="s">
        <v>677</v>
      </c>
      <c r="O37" s="55"/>
      <c r="P37" s="55"/>
      <c r="Q37" s="4"/>
      <c r="R37" s="4"/>
      <c r="S37" s="4"/>
      <c r="T37" s="4"/>
      <c r="U37" s="4"/>
    </row>
    <row r="38" spans="1:21" ht="18.5">
      <c r="A38" s="19"/>
      <c r="B38" s="19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R38" s="4"/>
      <c r="S38" s="4"/>
      <c r="T38" s="4"/>
      <c r="U38" s="4"/>
    </row>
    <row r="39" spans="1:21" ht="12.5" customHeight="1">
      <c r="A39" s="28" t="s">
        <v>668</v>
      </c>
      <c r="B39" s="28" t="s">
        <v>669</v>
      </c>
      <c r="C39" s="31" t="s">
        <v>664</v>
      </c>
      <c r="D39" s="52" t="s">
        <v>670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4"/>
      <c r="R40" s="4"/>
      <c r="S40" s="4"/>
      <c r="T40" s="4"/>
      <c r="U40" s="4"/>
    </row>
    <row r="41" spans="1:21" ht="18.75" customHeight="1">
      <c r="A41" s="28"/>
      <c r="B41" s="28"/>
      <c r="C41" s="3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"/>
      <c r="R41" s="4"/>
      <c r="S41" s="4"/>
      <c r="T41" s="4"/>
      <c r="U41" s="4"/>
    </row>
    <row r="42" spans="1:21" ht="18.75" customHeight="1">
      <c r="A42" s="28"/>
      <c r="B42" s="28"/>
      <c r="C42" s="3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"/>
      <c r="R42" s="4"/>
      <c r="S42" s="4"/>
      <c r="T42" s="4"/>
      <c r="U42" s="4"/>
    </row>
    <row r="43" spans="1:21" ht="18.75" customHeight="1" thickBot="1">
      <c r="A43" s="28"/>
      <c r="B43" s="28"/>
      <c r="C43" s="31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4"/>
      <c r="R43" s="4"/>
      <c r="S43" s="4"/>
      <c r="T43" s="4"/>
      <c r="U43" s="4"/>
    </row>
    <row r="44" spans="1:21" ht="19" thickBot="1">
      <c r="A44" s="68" t="s">
        <v>671</v>
      </c>
      <c r="B44" s="70"/>
      <c r="C44" s="22" t="s">
        <v>654</v>
      </c>
      <c r="D44" s="106" t="s">
        <v>652</v>
      </c>
      <c r="E44" s="107"/>
      <c r="F44" s="107"/>
      <c r="G44" s="107"/>
      <c r="H44" s="108"/>
      <c r="I44" s="106" t="s">
        <v>653</v>
      </c>
      <c r="J44" s="107"/>
      <c r="K44" s="107"/>
      <c r="L44" s="107"/>
      <c r="M44" s="107"/>
      <c r="N44" s="107"/>
      <c r="O44" s="107"/>
      <c r="P44" s="108"/>
      <c r="Q44" s="4"/>
      <c r="R44" s="4"/>
      <c r="S44" s="4"/>
      <c r="T44" s="4"/>
      <c r="U44" s="4"/>
    </row>
    <row r="45" spans="1:21" ht="18.5">
      <c r="A45" s="23" t="s">
        <v>659</v>
      </c>
      <c r="B45" s="25" t="s">
        <v>661</v>
      </c>
      <c r="C45" s="102"/>
      <c r="D45" s="109"/>
      <c r="E45" s="110"/>
      <c r="F45" s="110"/>
      <c r="G45" s="110"/>
      <c r="H45" s="111"/>
      <c r="I45" s="115"/>
      <c r="J45" s="116"/>
      <c r="K45" s="116"/>
      <c r="L45" s="116"/>
      <c r="M45" s="116"/>
      <c r="N45" s="116"/>
      <c r="O45" s="116"/>
      <c r="P45" s="117"/>
      <c r="Q45" s="4"/>
      <c r="R45" s="4"/>
      <c r="S45" s="4"/>
      <c r="T45" s="4"/>
      <c r="U45" s="4"/>
    </row>
    <row r="46" spans="1:21" ht="16" customHeight="1" thickBot="1">
      <c r="A46" s="34" t="s">
        <v>672</v>
      </c>
      <c r="B46" s="35" t="s">
        <v>672</v>
      </c>
      <c r="C46" s="103"/>
      <c r="D46" s="112"/>
      <c r="E46" s="113"/>
      <c r="F46" s="113"/>
      <c r="G46" s="113"/>
      <c r="H46" s="114"/>
      <c r="I46" s="118"/>
      <c r="J46" s="119"/>
      <c r="K46" s="119"/>
      <c r="L46" s="119"/>
      <c r="M46" s="119"/>
      <c r="N46" s="119"/>
      <c r="O46" s="119"/>
      <c r="P46" s="120"/>
      <c r="Q46" s="4"/>
      <c r="R46" s="4"/>
      <c r="S46" s="4"/>
      <c r="T46" s="4"/>
      <c r="U46" s="4"/>
    </row>
    <row r="47" spans="1:21" ht="15" customHeight="1">
      <c r="A47" s="34" t="s">
        <v>673</v>
      </c>
      <c r="B47" s="34" t="s">
        <v>673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E14:M14"/>
    <mergeCell ref="E16:M16"/>
    <mergeCell ref="E15:M15"/>
    <mergeCell ref="E17:M17"/>
    <mergeCell ref="B29:D29"/>
    <mergeCell ref="B31:D31"/>
    <mergeCell ref="B33:D33"/>
    <mergeCell ref="B32:D32"/>
    <mergeCell ref="B30:D30"/>
    <mergeCell ref="O27:P27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C5:K5"/>
    <mergeCell ref="A8:B8"/>
    <mergeCell ref="A9:B9"/>
    <mergeCell ref="K8:O8"/>
    <mergeCell ref="D9:F9"/>
    <mergeCell ref="G9:J9"/>
    <mergeCell ref="M28:N28"/>
    <mergeCell ref="E27:N27"/>
    <mergeCell ref="O28:P28"/>
    <mergeCell ref="H19:O19"/>
    <mergeCell ref="E21:O21"/>
    <mergeCell ref="E22:O22"/>
    <mergeCell ref="E23:O23"/>
    <mergeCell ref="E25:O25"/>
    <mergeCell ref="E24:O24"/>
    <mergeCell ref="D19:F19"/>
    <mergeCell ref="B28:D28"/>
    <mergeCell ref="E28:F28"/>
    <mergeCell ref="G28:H28"/>
    <mergeCell ref="I28:J28"/>
    <mergeCell ref="K28:L28"/>
    <mergeCell ref="B27:D27"/>
    <mergeCell ref="D40:P40"/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>
      <selection activeCell="B5" sqref="B5"/>
    </sheetView>
  </sheetViews>
  <sheetFormatPr defaultColWidth="10.90625" defaultRowHeight="12.5"/>
  <cols>
    <col min="1" max="1" width="5.1796875" bestFit="1" customWidth="1"/>
    <col min="2" max="2" width="36.81640625" bestFit="1" customWidth="1"/>
  </cols>
  <sheetData>
    <row r="1" spans="1:2" ht="15" thickBot="1">
      <c r="A1" s="6" t="s">
        <v>637</v>
      </c>
      <c r="B1" s="6" t="s">
        <v>638</v>
      </c>
    </row>
    <row r="2" spans="1:2">
      <c r="A2" s="7">
        <v>1</v>
      </c>
      <c r="B2" s="37" t="s">
        <v>691</v>
      </c>
    </row>
    <row r="3" spans="1:2">
      <c r="A3" s="7">
        <v>2</v>
      </c>
      <c r="B3" s="38" t="s">
        <v>692</v>
      </c>
    </row>
    <row r="4" spans="1:2">
      <c r="A4" s="7">
        <v>3</v>
      </c>
      <c r="B4" s="39" t="s">
        <v>693</v>
      </c>
    </row>
    <row r="5" spans="1:2" ht="13" thickBot="1">
      <c r="A5" s="7">
        <v>4</v>
      </c>
      <c r="B5" s="40" t="s">
        <v>694</v>
      </c>
    </row>
    <row r="6" spans="1:2">
      <c r="A6" s="7">
        <v>5</v>
      </c>
      <c r="B6" s="37"/>
    </row>
    <row r="7" spans="1:2">
      <c r="A7" s="7">
        <v>6</v>
      </c>
      <c r="B7" s="39"/>
    </row>
    <row r="8" spans="1:2" ht="13" thickBot="1">
      <c r="A8" s="7">
        <v>7</v>
      </c>
      <c r="B8" s="40"/>
    </row>
    <row r="9" spans="1:2">
      <c r="A9" s="7">
        <v>8</v>
      </c>
      <c r="B9" s="37"/>
    </row>
    <row r="10" spans="1:2">
      <c r="A10" s="7">
        <v>9</v>
      </c>
      <c r="B10" s="39"/>
    </row>
    <row r="11" spans="1:2">
      <c r="A11" s="7">
        <v>10</v>
      </c>
      <c r="B11" s="39"/>
    </row>
    <row r="12" spans="1:2" ht="13" thickBot="1">
      <c r="A12" s="7">
        <v>11</v>
      </c>
      <c r="B12" s="40"/>
    </row>
  </sheetData>
  <autoFilter ref="B1:B12" xr:uid="{00000000-0009-0000-0000-000002000000}">
    <sortState xmlns:xlrd2="http://schemas.microsoft.com/office/spreadsheetml/2017/richdata2" ref="B2:B12">
      <sortCondition ref="B1:B12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9"/>
  <sheetViews>
    <sheetView workbookViewId="0">
      <selection activeCell="E27" sqref="E27:E34"/>
    </sheetView>
  </sheetViews>
  <sheetFormatPr defaultColWidth="10.90625" defaultRowHeight="16"/>
  <cols>
    <col min="1" max="1" width="11.453125" style="5" customWidth="1"/>
    <col min="2" max="2" width="20.36328125" style="5" bestFit="1" customWidth="1"/>
    <col min="3" max="3" width="14.54296875" style="5" bestFit="1" customWidth="1"/>
    <col min="4" max="4" width="33.7265625" style="5" bestFit="1" customWidth="1"/>
    <col min="5" max="5" width="9.453125" style="5" bestFit="1" customWidth="1"/>
  </cols>
  <sheetData>
    <row r="1" spans="1:5" ht="16.5" thickBot="1">
      <c r="A1" s="5" t="s">
        <v>637</v>
      </c>
      <c r="B1" s="5" t="s">
        <v>0</v>
      </c>
      <c r="C1" s="5" t="s">
        <v>674</v>
      </c>
      <c r="D1" s="5" t="s">
        <v>638</v>
      </c>
      <c r="E1" s="5" t="s">
        <v>4</v>
      </c>
    </row>
    <row r="2" spans="1:5" ht="16.5" thickBot="1">
      <c r="A2" s="5">
        <v>1</v>
      </c>
      <c r="B2" s="34" t="s">
        <v>695</v>
      </c>
      <c r="D2" s="37" t="s">
        <v>691</v>
      </c>
      <c r="E2" s="34" t="s">
        <v>701</v>
      </c>
    </row>
    <row r="3" spans="1:5" ht="16.5" thickBot="1">
      <c r="A3" s="5">
        <v>2</v>
      </c>
      <c r="B3" s="34" t="s">
        <v>696</v>
      </c>
      <c r="D3" s="37" t="s">
        <v>691</v>
      </c>
      <c r="E3" s="34" t="s">
        <v>642</v>
      </c>
    </row>
    <row r="4" spans="1:5" ht="16.5" thickBot="1">
      <c r="A4" s="5">
        <v>3</v>
      </c>
      <c r="B4" s="34" t="s">
        <v>697</v>
      </c>
      <c r="D4" s="37" t="s">
        <v>691</v>
      </c>
      <c r="E4" s="34" t="s">
        <v>12</v>
      </c>
    </row>
    <row r="5" spans="1:5" ht="16.5" thickBot="1">
      <c r="A5" s="5">
        <v>4</v>
      </c>
      <c r="B5" s="34" t="s">
        <v>698</v>
      </c>
      <c r="D5" s="37" t="s">
        <v>691</v>
      </c>
      <c r="E5" s="34" t="s">
        <v>641</v>
      </c>
    </row>
    <row r="6" spans="1:5" ht="16.5" thickBot="1">
      <c r="A6" s="5">
        <v>5</v>
      </c>
      <c r="B6" s="34" t="s">
        <v>699</v>
      </c>
      <c r="D6" s="37" t="s">
        <v>691</v>
      </c>
      <c r="E6" s="34" t="s">
        <v>643</v>
      </c>
    </row>
    <row r="7" spans="1:5">
      <c r="A7" s="5">
        <v>6</v>
      </c>
      <c r="B7" s="34" t="s">
        <v>700</v>
      </c>
      <c r="D7" s="37" t="s">
        <v>691</v>
      </c>
      <c r="E7" s="34" t="s">
        <v>252</v>
      </c>
    </row>
    <row r="8" spans="1:5">
      <c r="A8" s="5">
        <v>7</v>
      </c>
      <c r="B8" s="34" t="s">
        <v>702</v>
      </c>
      <c r="D8" s="38" t="s">
        <v>692</v>
      </c>
      <c r="E8" s="124" t="s">
        <v>119</v>
      </c>
    </row>
    <row r="9" spans="1:5">
      <c r="A9" s="5">
        <v>8</v>
      </c>
      <c r="B9" s="34" t="s">
        <v>703</v>
      </c>
      <c r="D9" s="38" t="s">
        <v>692</v>
      </c>
      <c r="E9" s="124" t="s">
        <v>341</v>
      </c>
    </row>
    <row r="10" spans="1:5">
      <c r="A10" s="5">
        <v>9</v>
      </c>
      <c r="B10" s="34" t="s">
        <v>704</v>
      </c>
      <c r="D10" s="38" t="s">
        <v>692</v>
      </c>
      <c r="E10" s="124" t="s">
        <v>640</v>
      </c>
    </row>
    <row r="11" spans="1:5">
      <c r="A11" s="5">
        <v>10</v>
      </c>
      <c r="B11" s="34" t="s">
        <v>705</v>
      </c>
      <c r="D11" s="38" t="s">
        <v>692</v>
      </c>
      <c r="E11" s="124" t="s">
        <v>640</v>
      </c>
    </row>
    <row r="12" spans="1:5">
      <c r="A12" s="5">
        <v>11</v>
      </c>
      <c r="B12" s="34" t="s">
        <v>706</v>
      </c>
      <c r="D12" s="38" t="s">
        <v>692</v>
      </c>
      <c r="E12" s="124" t="s">
        <v>640</v>
      </c>
    </row>
    <row r="13" spans="1:5" ht="16.5" thickBot="1">
      <c r="A13" s="5">
        <v>12</v>
      </c>
      <c r="B13" s="34" t="s">
        <v>707</v>
      </c>
      <c r="D13" s="40" t="s">
        <v>692</v>
      </c>
      <c r="E13" s="34" t="s">
        <v>640</v>
      </c>
    </row>
    <row r="14" spans="1:5" ht="16.5" thickBot="1">
      <c r="A14" s="5">
        <v>13</v>
      </c>
      <c r="B14" s="34" t="s">
        <v>708</v>
      </c>
      <c r="D14" s="40" t="s">
        <v>692</v>
      </c>
      <c r="E14" s="34" t="s">
        <v>688</v>
      </c>
    </row>
    <row r="15" spans="1:5" ht="16.5" thickBot="1">
      <c r="A15" s="5">
        <v>14</v>
      </c>
      <c r="B15" s="34" t="s">
        <v>709</v>
      </c>
      <c r="D15" s="40" t="s">
        <v>692</v>
      </c>
      <c r="E15" s="34" t="s">
        <v>640</v>
      </c>
    </row>
    <row r="16" spans="1:5" ht="16.5" thickBot="1">
      <c r="A16" s="5">
        <v>15</v>
      </c>
      <c r="B16" s="34" t="s">
        <v>710</v>
      </c>
      <c r="D16" s="40" t="s">
        <v>692</v>
      </c>
      <c r="E16" s="34" t="s">
        <v>640</v>
      </c>
    </row>
    <row r="17" spans="1:5" ht="16.5" thickBot="1">
      <c r="A17" s="5">
        <v>16</v>
      </c>
      <c r="B17" s="34" t="s">
        <v>711</v>
      </c>
      <c r="D17" s="40" t="s">
        <v>692</v>
      </c>
      <c r="E17" s="34" t="s">
        <v>640</v>
      </c>
    </row>
    <row r="18" spans="1:5">
      <c r="A18" s="5">
        <v>17</v>
      </c>
      <c r="B18" s="34" t="s">
        <v>712</v>
      </c>
      <c r="D18" s="39" t="s">
        <v>692</v>
      </c>
      <c r="E18" s="34" t="s">
        <v>640</v>
      </c>
    </row>
    <row r="19" spans="1:5">
      <c r="A19" s="5">
        <v>18</v>
      </c>
      <c r="B19" s="34" t="s">
        <v>713</v>
      </c>
      <c r="D19" s="39" t="s">
        <v>693</v>
      </c>
      <c r="E19" s="34" t="s">
        <v>639</v>
      </c>
    </row>
    <row r="20" spans="1:5">
      <c r="A20" s="5">
        <v>19</v>
      </c>
      <c r="B20" s="34" t="s">
        <v>714</v>
      </c>
      <c r="D20" s="39" t="s">
        <v>693</v>
      </c>
      <c r="E20" s="34" t="s">
        <v>721</v>
      </c>
    </row>
    <row r="21" spans="1:5">
      <c r="A21" s="5">
        <v>20</v>
      </c>
      <c r="B21" s="34" t="s">
        <v>715</v>
      </c>
      <c r="D21" s="39" t="s">
        <v>693</v>
      </c>
      <c r="E21" s="34" t="s">
        <v>686</v>
      </c>
    </row>
    <row r="22" spans="1:5" ht="16.5" thickBot="1">
      <c r="A22" s="5">
        <v>21</v>
      </c>
      <c r="B22" s="34" t="s">
        <v>716</v>
      </c>
      <c r="D22" s="39" t="s">
        <v>693</v>
      </c>
      <c r="E22" s="34" t="s">
        <v>639</v>
      </c>
    </row>
    <row r="23" spans="1:5" ht="16.5" thickBot="1">
      <c r="A23" s="5">
        <v>22</v>
      </c>
      <c r="B23" s="34" t="s">
        <v>717</v>
      </c>
      <c r="D23" s="37" t="s">
        <v>693</v>
      </c>
      <c r="E23" s="124" t="s">
        <v>119</v>
      </c>
    </row>
    <row r="24" spans="1:5" ht="16.5" thickBot="1">
      <c r="A24" s="5">
        <v>23</v>
      </c>
      <c r="B24" s="34" t="s">
        <v>718</v>
      </c>
      <c r="D24" s="37" t="s">
        <v>693</v>
      </c>
      <c r="E24" s="124" t="s">
        <v>639</v>
      </c>
    </row>
    <row r="25" spans="1:5">
      <c r="A25" s="5">
        <v>24</v>
      </c>
      <c r="B25" s="34" t="s">
        <v>719</v>
      </c>
      <c r="D25" s="37" t="s">
        <v>693</v>
      </c>
      <c r="E25" s="34" t="s">
        <v>639</v>
      </c>
    </row>
    <row r="26" spans="1:5">
      <c r="A26" s="5">
        <v>25</v>
      </c>
      <c r="B26" s="34" t="s">
        <v>720</v>
      </c>
      <c r="D26" s="39" t="s">
        <v>693</v>
      </c>
      <c r="E26" s="34" t="s">
        <v>639</v>
      </c>
    </row>
    <row r="27" spans="1:5">
      <c r="A27" s="5">
        <v>26</v>
      </c>
      <c r="B27" s="34" t="s">
        <v>722</v>
      </c>
      <c r="D27" s="39" t="s">
        <v>694</v>
      </c>
      <c r="E27" s="34" t="s">
        <v>690</v>
      </c>
    </row>
    <row r="28" spans="1:5">
      <c r="A28" s="5">
        <v>27</v>
      </c>
      <c r="B28" s="34" t="s">
        <v>723</v>
      </c>
      <c r="D28" s="39" t="s">
        <v>694</v>
      </c>
      <c r="E28" s="34" t="s">
        <v>689</v>
      </c>
    </row>
    <row r="29" spans="1:5">
      <c r="A29" s="5">
        <v>28</v>
      </c>
      <c r="B29" s="34" t="s">
        <v>724</v>
      </c>
      <c r="D29" s="39" t="s">
        <v>694</v>
      </c>
      <c r="E29" s="34" t="s">
        <v>690</v>
      </c>
    </row>
    <row r="30" spans="1:5">
      <c r="A30" s="5">
        <v>29</v>
      </c>
      <c r="B30" s="34" t="s">
        <v>725</v>
      </c>
      <c r="D30" s="39" t="s">
        <v>694</v>
      </c>
      <c r="E30" s="34" t="s">
        <v>690</v>
      </c>
    </row>
    <row r="31" spans="1:5" ht="16.5" thickBot="1">
      <c r="A31" s="5">
        <v>30</v>
      </c>
      <c r="B31" s="34" t="s">
        <v>726</v>
      </c>
      <c r="D31" s="40" t="s">
        <v>694</v>
      </c>
      <c r="E31" s="34" t="s">
        <v>690</v>
      </c>
    </row>
    <row r="32" spans="1:5" ht="16.5" thickBot="1">
      <c r="A32" s="5">
        <v>31</v>
      </c>
      <c r="B32" s="34" t="s">
        <v>727</v>
      </c>
      <c r="D32" s="40" t="s">
        <v>694</v>
      </c>
      <c r="E32" s="34" t="s">
        <v>690</v>
      </c>
    </row>
    <row r="33" spans="1:5" ht="16.5" thickBot="1">
      <c r="A33" s="5">
        <v>32</v>
      </c>
      <c r="B33" s="34" t="s">
        <v>728</v>
      </c>
      <c r="D33" s="40" t="s">
        <v>694</v>
      </c>
      <c r="E33" s="34" t="s">
        <v>690</v>
      </c>
    </row>
    <row r="34" spans="1:5" ht="16.5" thickBot="1">
      <c r="A34" s="5">
        <v>33</v>
      </c>
      <c r="B34" s="34" t="s">
        <v>729</v>
      </c>
      <c r="D34" s="40" t="s">
        <v>694</v>
      </c>
      <c r="E34" s="34" t="s">
        <v>690</v>
      </c>
    </row>
    <row r="35" spans="1:5" ht="16.5" thickBot="1">
      <c r="A35" s="5">
        <v>34</v>
      </c>
      <c r="B35" s="34"/>
      <c r="D35" s="40"/>
      <c r="E35" s="34"/>
    </row>
    <row r="36" spans="1:5" ht="16.5" thickBot="1">
      <c r="A36" s="5">
        <v>35</v>
      </c>
      <c r="B36" s="34"/>
      <c r="D36" s="37"/>
      <c r="E36" s="34"/>
    </row>
    <row r="37" spans="1:5" ht="16.5" thickBot="1">
      <c r="A37" s="5">
        <v>36</v>
      </c>
      <c r="B37" s="34"/>
      <c r="D37" s="37"/>
      <c r="E37" s="34"/>
    </row>
    <row r="38" spans="1:5" ht="16.5" thickBot="1">
      <c r="A38" s="5">
        <v>37</v>
      </c>
      <c r="B38" s="34"/>
      <c r="D38" s="37"/>
      <c r="E38" s="34"/>
    </row>
    <row r="39" spans="1:5" ht="16.5" thickBot="1">
      <c r="A39" s="5">
        <v>38</v>
      </c>
      <c r="B39" s="34"/>
      <c r="D39" s="37"/>
      <c r="E39" s="34"/>
    </row>
    <row r="40" spans="1:5">
      <c r="A40" s="5">
        <v>39</v>
      </c>
      <c r="B40" s="34"/>
      <c r="D40" s="37"/>
      <c r="E40" s="34"/>
    </row>
    <row r="41" spans="1:5">
      <c r="A41" s="5">
        <v>40</v>
      </c>
      <c r="B41" s="34"/>
      <c r="D41" s="39"/>
      <c r="E41" s="34"/>
    </row>
    <row r="42" spans="1:5">
      <c r="A42" s="5">
        <v>41</v>
      </c>
      <c r="B42" s="34"/>
      <c r="D42" s="39"/>
      <c r="E42" s="34"/>
    </row>
    <row r="43" spans="1:5">
      <c r="A43" s="5">
        <v>42</v>
      </c>
      <c r="B43" s="34"/>
      <c r="D43" s="39"/>
      <c r="E43" s="34"/>
    </row>
    <row r="44" spans="1:5">
      <c r="A44" s="5">
        <v>43</v>
      </c>
      <c r="B44" s="34"/>
      <c r="D44" s="39"/>
      <c r="E44" s="125"/>
    </row>
    <row r="45" spans="1:5">
      <c r="A45" s="5">
        <v>44</v>
      </c>
      <c r="B45" s="34"/>
      <c r="D45" s="39"/>
      <c r="E45" s="125"/>
    </row>
    <row r="46" spans="1:5">
      <c r="A46" s="5">
        <v>45</v>
      </c>
      <c r="B46" s="34"/>
      <c r="D46" s="39"/>
      <c r="E46" s="125"/>
    </row>
    <row r="47" spans="1:5">
      <c r="A47" s="5">
        <v>46</v>
      </c>
      <c r="B47" s="34"/>
      <c r="D47" s="39"/>
      <c r="E47" s="125"/>
    </row>
    <row r="48" spans="1:5" ht="16.5" thickBot="1">
      <c r="A48" s="5">
        <v>47</v>
      </c>
      <c r="B48" s="34"/>
      <c r="D48" s="40"/>
      <c r="E48" s="34"/>
    </row>
    <row r="49" spans="1:5" ht="16.5" thickBot="1">
      <c r="A49" s="5">
        <v>48</v>
      </c>
      <c r="B49" s="34"/>
      <c r="D49" s="40"/>
      <c r="E49" s="34"/>
    </row>
    <row r="50" spans="1:5" ht="16.5" thickBot="1">
      <c r="A50" s="5">
        <v>49</v>
      </c>
      <c r="B50" s="34"/>
      <c r="D50" s="40"/>
      <c r="E50" s="34"/>
    </row>
    <row r="51" spans="1:5" ht="16.5" thickBot="1">
      <c r="A51" s="5">
        <v>50</v>
      </c>
      <c r="B51" s="34"/>
      <c r="D51" s="40"/>
      <c r="E51" s="34"/>
    </row>
    <row r="52" spans="1:5">
      <c r="B52" s="33"/>
      <c r="D52" s="33"/>
      <c r="E52" s="33"/>
    </row>
    <row r="53" spans="1:5">
      <c r="A53" s="5" t="s">
        <v>678</v>
      </c>
      <c r="B53" s="33"/>
    </row>
    <row r="54" spans="1:5">
      <c r="A54" s="5" t="s">
        <v>679</v>
      </c>
      <c r="B54" s="33"/>
    </row>
    <row r="55" spans="1:5">
      <c r="A55" s="5" t="s">
        <v>680</v>
      </c>
      <c r="B55" s="33"/>
    </row>
    <row r="56" spans="1:5">
      <c r="A56" s="5" t="s">
        <v>681</v>
      </c>
      <c r="B56" s="33"/>
    </row>
    <row r="57" spans="1:5">
      <c r="A57" s="5" t="s">
        <v>682</v>
      </c>
      <c r="B57" s="33"/>
    </row>
    <row r="58" spans="1:5">
      <c r="A58" s="5" t="s">
        <v>683</v>
      </c>
      <c r="B58" s="33"/>
    </row>
    <row r="59" spans="1:5">
      <c r="B59" s="33"/>
    </row>
    <row r="60" spans="1:5">
      <c r="B60" s="33"/>
    </row>
    <row r="61" spans="1:5">
      <c r="B61" s="33"/>
    </row>
    <row r="62" spans="1:5">
      <c r="B62" s="33"/>
    </row>
    <row r="63" spans="1:5">
      <c r="B63" s="33"/>
    </row>
    <row r="64" spans="1:5">
      <c r="B64" s="33"/>
    </row>
    <row r="65" spans="2:2">
      <c r="B65" s="33"/>
    </row>
    <row r="66" spans="2:2">
      <c r="B66" s="33"/>
    </row>
    <row r="67" spans="2:2">
      <c r="B67" s="33"/>
    </row>
    <row r="68" spans="2:2">
      <c r="B68" s="33"/>
    </row>
    <row r="69" spans="2:2">
      <c r="B69" s="33"/>
    </row>
  </sheetData>
  <phoneticPr fontId="12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Teilnehmer</vt:lpstr>
      <vt:lpstr>Score Sheet</vt:lpstr>
      <vt:lpstr>Teams</vt:lpstr>
      <vt:lpstr>Participants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Pierre Ettu</cp:lastModifiedBy>
  <cp:lastPrinted>2021-05-06T11:54:49Z</cp:lastPrinted>
  <dcterms:created xsi:type="dcterms:W3CDTF">2007-09-06T19:42:32Z</dcterms:created>
  <dcterms:modified xsi:type="dcterms:W3CDTF">2021-11-01T09:45:03Z</dcterms:modified>
</cp:coreProperties>
</file>